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61" documentId="120_S{2AC9BD13-BADA-5192-A53E-5A8FF88502F6}" xr6:coauthVersionLast="47" xr6:coauthVersionMax="47" xr10:uidLastSave="{1B376702-AB3F-4179-B74E-95BE85DC6D5C}"/>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6" i="2"/>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<sst xmlns="http://schemas.openxmlformats.org/spreadsheetml/2006/main" count="180302" uniqueCount="39135">
  <si>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</si>
  <si>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</si>
  <si>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</si>
  <si>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</si>
  <si>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</si>
  <si>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</si>
  <si>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</si>
  <si>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</si>
  <si>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</si>
  <si>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</si>
  <si>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</si>
  <si>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</si>
  <si>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</si>
  <si>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</si>
  <si>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</si>
  <si>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</si>
  <si>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</si>
  <si>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</si>
  <si>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</si>
  <si>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</si>
  <si>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</si>
  <si>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</si>
  <si>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</si>
  <si>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</si>
  <si>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</si>
  <si>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</si>
  <si>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</si>
  <si>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</si>
  <si>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</si>
  <si>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</si>
  <si>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</si>
  <si>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</si>
  <si>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</si>
  <si>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</si>
  <si>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</si>
  <si>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</si>
  <si>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</si>
  <si>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</si>
  <si>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</si>
  <si>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</si>
  <si>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</si>
  <si>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</si>
  <si>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</si>
  <si>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</si>
  <si>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</si>
  <si>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</si>
  <si>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</si>
  <si>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</si>
  <si>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</si>
  <si>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</si>
  <si>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</si>
  <si>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</si>
  <si>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</si>
  <si>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</si>
  <si>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</si>
  <si>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</si>
  <si>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</si>
  <si>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</si>
  <si>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</si>
  <si>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</si>
  <si>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</si>
  <si>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</si>
  <si>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</si>
  <si>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</si>
  <si>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</si>
  <si>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</si>
  <si>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</si>
  <si>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</si>
  <si>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</si>
  <si>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</si>
  <si>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</si>
  <si>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</si>
  <si>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</si>
  <si>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</si>
  <si>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</si>
  <si>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</si>
  <si>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</si>
  <si>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</si>
  <si>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</si>
  <si>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</si>
  <si>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</si>
  <si>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</si>
  <si>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</si>
  <si>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</si>
  <si>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</si>
  <si>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</si>
  <si>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</si>
  <si>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</si>
  <si>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</si>
  <si>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</si>
  <si>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</si>
  <si>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</si>
  <si>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</si>
  <si>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</si>
  <si>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</si>
  <si>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</si>
  <si>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</si>
  <si>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</si>
  <si>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</si>
  <si>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</si>
  <si>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</si>
  <si>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</si>
  <si>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</si>
  <si>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</si>
  <si>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</si>
  <si>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</si>
  <si>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</si>
  <si>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</si>
  <si>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</si>
  <si>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</si>
  <si>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</si>
  <si>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</si>
  <si>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</si>
  <si>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</si>
  <si>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</si>
  <si>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</si>
  <si>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</si>
  <si>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</si>
  <si>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</si>
  <si>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</si>
  <si>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</si>
  <si>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</si>
  <si>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</si>
  <si>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</si>
  <si>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</si>
  <si>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</si>
  <si>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</si>
  <si>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</si>
  <si>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</si>
  <si>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</si>
  <si>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</si>
  <si>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</si>
  <si>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</si>
  <si>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</si>
  <si>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</si>
  <si>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</si>
  <si>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</si>
  <si>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</si>
  <si>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</si>
  <si>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</si>
  <si>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</si>
  <si>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</si>
  <si>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</si>
  <si>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</si>
  <si>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</si>
  <si>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</si>
  <si>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</si>
  <si>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</si>
  <si>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</si>
  <si>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</si>
  <si>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</si>
  <si>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</si>
  <si>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</si>
  <si>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</si>
  <si>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</si>
  <si>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</si>
  <si>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</si>
  <si>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</si>
  <si>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</si>
  <si>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</si>
  <si>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</si>
  <si>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</si>
  <si>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</si>
  <si>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</si>
  <si>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</si>
  <si>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</si>
  <si>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</si>
  <si>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</si>
  <si>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</si>
  <si>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</si>
  <si>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</si>
  <si>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</si>
  <si>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</si>
  <si>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</si>
  <si>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</si>
  <si>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</si>
  <si>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</si>
  <si>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</si>
  <si>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</si>
  <si>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</si>
  <si>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</si>
  <si>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</si>
  <si>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</si>
  <si>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</si>
  <si>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</si>
  <si>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</si>
  <si>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</si>
  <si>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</si>
  <si>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</si>
  <si>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</si>
  <si>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</si>
  <si>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</si>
  <si>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</si>
  <si>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</si>
  <si>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</si>
  <si>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</si>
  <si>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</si>
  <si>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</si>
  <si>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</si>
  <si>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</si>
  <si>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</si>
  <si>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</si>
  <si>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</si>
  <si>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</si>
  <si>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</si>
  <si>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</si>
  <si>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</si>
  <si>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</si>
  <si>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</si>
  <si>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</si>
  <si>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</si>
  <si>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</si>
  <si>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</si>
  <si>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</si>
  <si>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</si>
  <si>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</si>
  <si>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</si>
  <si>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</si>
  <si>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</si>
  <si>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</si>
  <si>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</si>
  <si>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</si>
  <si>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</si>
  <si>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</si>
  <si>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</si>
  <si>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</si>
  <si>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</si>
  <si>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</si>
  <si>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</si>
  <si>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</si>
  <si>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</si>
  <si>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</si>
  <si>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</si>
  <si>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</si>
  <si>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</si>
  <si>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</si>
  <si>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</si>
  <si>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</si>
  <si>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</si>
  <si>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</si>
  <si>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</si>
  <si>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</si>
  <si>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</si>
  <si>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</si>
  <si>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</si>
  <si>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</si>
  <si>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</si>
  <si>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</si>
  <si>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</si>
  <si>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</si>
  <si>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</si>
  <si>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</si>
  <si>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</si>
  <si>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</si>
  <si>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</si>
  <si>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</si>
  <si>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</si>
  <si>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</si>
  <si>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</si>
  <si>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</si>
  <si>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</si>
  <si>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</si>
  <si>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</si>
  <si>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</si>
  <si>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</si>
  <si>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</si>
  <si>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</si>
  <si>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</si>
  <si>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</si>
  <si>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</si>
  <si>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</si>
  <si>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</si>
  <si>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</si>
  <si>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</si>
  <si>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</si>
  <si>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</si>
  <si>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</si>
  <si>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</si>
  <si>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</si>
  <si>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</si>
  <si>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</si>
  <si>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</si>
  <si>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</si>
  <si>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</si>
  <si>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</si>
  <si>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</si>
  <si>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</si>
  <si>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</si>
  <si>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</si>
  <si>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</si>
  <si>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</si>
  <si>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</si>
  <si>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</si>
  <si>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</si>
  <si>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</si>
  <si>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</si>
  <si>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</si>
  <si>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</si>
  <si>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</si>
  <si>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</si>
  <si>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</si>
  <si>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</si>
  <si>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</si>
  <si>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</si>
  <si>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</si>
  <si>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</si>
  <si>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</si>
  <si>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</si>
  <si>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</si>
  <si>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</si>
  <si>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</si>
  <si>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</si>
  <si>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</si>
  <si>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</si>
  <si>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</si>
  <si>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</si>
  <si>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</si>
  <si>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</si>
  <si>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</si>
  <si>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</si>
  <si>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</si>
  <si>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</si>
  <si>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</si>
  <si>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</si>
  <si>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</si>
  <si>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</si>
  <si>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</si>
  <si>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</si>
  <si>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</si>
  <si>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</si>
  <si>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</si>
  <si>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</si>
  <si>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</si>
  <si>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</si>
  <si>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</si>
  <si>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</si>
  <si>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</si>
  <si>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</si>
  <si>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</si>
  <si>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</si>
  <si>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</si>
  <si>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</si>
  <si>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</si>
  <si>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</si>
  <si>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</si>
  <si>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</si>
  <si>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</si>
  <si>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</si>
  <si>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</si>
  <si>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</si>
  <si>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</si>
  <si>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</si>
  <si>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</si>
  <si>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</si>
  <si>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</si>
  <si>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</si>
  <si>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</si>
  <si>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</si>
  <si>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</si>
  <si>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</si>
  <si>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</si>
  <si>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</si>
  <si>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</si>
  <si>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</si>
  <si>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</si>
  <si>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</si>
  <si>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</si>
  <si>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</si>
  <si>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</si>
  <si>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</si>
  <si>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</si>
  <si>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</si>
  <si>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</si>
  <si>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</si>
  <si>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</si>
  <si>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</si>
  <si>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</si>
  <si>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</si>
  <si>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</si>
  <si>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</si>
  <si>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</si>
  <si>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</si>
  <si>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</si>
  <si>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</si>
  <si>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</si>
  <si>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</si>
  <si>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</si>
  <si>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</si>
  <si>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</si>
  <si>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</si>
  <si>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</si>
  <si>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</si>
  <si>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</si>
  <si>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</si>
  <si>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</si>
  <si>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</si>
  <si>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</si>
  <si>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</si>
  <si>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</si>
  <si>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</si>
  <si>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</si>
  <si>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</si>
  <si>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</si>
  <si>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</si>
  <si>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</si>
  <si>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</si>
  <si>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</si>
  <si>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</si>
  <si>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</si>
  <si>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</si>
  <si>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</si>
  <si>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</si>
  <si>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</si>
  <si>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</si>
  <si>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</si>
  <si>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</si>
  <si>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</si>
  <si>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</si>
  <si>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</si>
  <si>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</si>
  <si>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</si>
  <si>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</si>
  <si>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</si>
  <si>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</si>
  <si>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</si>
  <si>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</si>
  <si>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</si>
  <si>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</si>
  <si>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</si>
  <si>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</si>
  <si>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</si>
  <si>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</si>
  <si>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</si>
  <si>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</si>
  <si>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</si>
  <si>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</si>
  <si>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</si>
  <si>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</si>
  <si>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</si>
  <si>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</si>
  <si>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</si>
  <si>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</si>
  <si>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</si>
  <si>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</si>
  <si>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</si>
  <si>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</si>
  <si>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</si>
  <si>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</si>
  <si>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</si>
  <si>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</si>
  <si>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</si>
  <si>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</si>
  <si>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</si>
  <si>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</si>
  <si>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</si>
  <si>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</si>
  <si>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</si>
  <si>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</si>
  <si>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</si>
  <si>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</si>
  <si>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</si>
  <si>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</si>
  <si>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</si>
  <si>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</si>
  <si>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</si>
  <si>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</si>
  <si>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</si>
  <si>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</si>
  <si>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</si>
  <si>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</si>
  <si>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</si>
  <si>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</si>
  <si>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</si>
  <si>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</si>
  <si>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</si>
  <si>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</si>
  <si>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</si>
  <si>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</si>
  <si>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</si>
  <si>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</si>
  <si>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</si>
  <si>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</si>
  <si>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</si>
  <si>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</si>
  <si>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</si>
  <si>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</si>
  <si>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</si>
  <si>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</si>
  <si>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</si>
  <si>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</si>
  <si>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</si>
  <si>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</si>
  <si>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</si>
  <si>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</si>
  <si>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</si>
  <si>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</si>
  <si>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</si>
  <si>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</si>
  <si>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</si>
  <si>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</si>
  <si>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</si>
  <si>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</si>
  <si>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</si>
  <si>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</si>
  <si>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</si>
  <si>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</si>
  <si>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</si>
  <si>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</si>
  <si>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</si>
  <si>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</si>
  <si>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</si>
  <si>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</si>
  <si>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</si>
  <si>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</si>
  <si>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</si>
  <si>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</si>
  <si>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</si>
  <si>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</si>
  <si>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</si>
  <si>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</si>
  <si>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</si>
  <si>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</si>
  <si>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</si>
  <si>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</si>
  <si>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</si>
  <si>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</si>
  <si>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</si>
  <si>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</si>
  <si>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</si>
  <si>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</si>
  <si>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</si>
  <si>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</si>
  <si>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</si>
  <si>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</si>
  <si>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</si>
  <si>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</si>
  <si>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</si>
  <si>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</si>
  <si>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</si>
  <si>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</si>
  <si>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</si>
  <si>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</si>
  <si>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</si>
  <si>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</si>
  <si>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</si>
  <si>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</si>
  <si>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</si>
  <si>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</si>
  <si>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</si>
  <si>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</si>
  <si>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</si>
  <si>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</si>
  <si>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</si>
  <si>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</si>
  <si>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</si>
  <si>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</si>
  <si>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</si>
  <si>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</si>
  <si>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</si>
  <si>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</si>
  <si>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</si>
  <si>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</si>
  <si>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</si>
  <si>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</si>
  <si>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</si>
  <si>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</si>
  <si>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</si>
  <si>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</si>
  <si>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</si>
  <si>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</si>
  <si>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</si>
  <si>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</si>
  <si>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</si>
  <si>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</si>
  <si>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</si>
  <si>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</si>
  <si>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</si>
  <si>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</si>
  <si>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</si>
  <si>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</si>
  <si>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</si>
  <si>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</si>
  <si>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</si>
  <si>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</si>
  <si>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</si>
  <si>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</si>
  <si>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</si>
  <si>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</si>
  <si>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</si>
  <si>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</si>
  <si>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</si>
  <si>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</si>
  <si>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</si>
  <si>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</si>
  <si>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</si>
  <si>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</si>
  <si>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</si>
  <si>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</si>
  <si>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</si>
  <si>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</si>
  <si>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</si>
  <si>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</si>
  <si>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</si>
  <si>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</si>
  <si>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</si>
  <si>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</si>
  <si>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</si>
  <si>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</si>
  <si>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</si>
  <si>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</si>
  <si>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</si>
  <si>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</si>
  <si>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</si>
  <si>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</si>
  <si>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</si>
  <si>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</si>
  <si>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</si>
  <si>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</si>
  <si>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</si>
  <si>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</si>
  <si>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</si>
  <si>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</si>
  <si>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</si>
  <si>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</si>
  <si>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</si>
  <si>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</si>
  <si>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</si>
  <si>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</si>
  <si>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</si>
  <si>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</si>
  <si>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</si>
  <si>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</si>
  <si>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</si>
  <si>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</si>
  <si>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</si>
  <si>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</si>
  <si>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</si>
  <si>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</si>
  <si>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</si>
  <si>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</si>
  <si>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</si>
  <si>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</si>
  <si>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</si>
  <si>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</si>
  <si>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</si>
  <si>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</si>
  <si>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</si>
  <si>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</si>
  <si>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</si>
  <si>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</si>
  <si>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</si>
  <si>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</si>
  <si>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</si>
  <si>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</si>
  <si>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</si>
  <si>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</si>
  <si>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</si>
  <si>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</si>
  <si>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</si>
  <si>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</si>
  <si>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</si>
  <si>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</si>
  <si>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</si>
  <si>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</si>
  <si>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</si>
  <si>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</si>
  <si>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</si>
  <si>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</si>
  <si>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</si>
  <si>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</si>
  <si>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</si>
  <si>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</si>
  <si>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</si>
  <si>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</si>
  <si>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</si>
  <si>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</si>
  <si>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</si>
  <si>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</si>
  <si>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</si>
  <si>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</si>
  <si>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</si>
  <si>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</si>
  <si>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</si>
  <si>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</si>
  <si>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</si>
  <si>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</si>
  <si>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</si>
  <si>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</si>
  <si>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</si>
  <si>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</si>
  <si>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</si>
  <si>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</si>
  <si>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</si>
  <si>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</si>
  <si>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</si>
  <si>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</si>
  <si>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</si>
  <si>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</si>
  <si>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</si>
  <si>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</si>
  <si>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</si>
  <si>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</si>
  <si>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</si>
  <si>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</si>
  <si>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</si>
  <si>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</si>
  <si>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</si>
  <si>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</si>
  <si>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</si>
  <si>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</si>
  <si>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</si>
  <si>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</si>
  <si>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</si>
  <si>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</si>
  <si>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</si>
  <si>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</si>
  <si>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</si>
  <si>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</si>
  <si>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</si>
  <si>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</si>
  <si>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</si>
  <si>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</si>
  <si>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</si>
  <si>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</si>
  <si>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</si>
  <si>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</si>
  <si>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</si>
  <si>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</si>
  <si>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</si>
  <si>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</si>
  <si>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</si>
  <si>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</si>
  <si>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</si>
  <si>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</si>
  <si>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</si>
  <si>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</si>
  <si>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</si>
  <si>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</si>
  <si>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</si>
  <si>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</si>
  <si>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</si>
  <si>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</si>
  <si>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</si>
  <si>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</si>
  <si>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</si>
  <si>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</si>
  <si>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</si>
  <si>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</si>
  <si>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</si>
  <si>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</si>
  <si>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</si>
  <si>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</si>
  <si>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</si>
  <si>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</si>
  <si>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</si>
  <si>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</si>
  <si>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</si>
  <si>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</si>
  <si>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</si>
  <si>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</si>
  <si>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</si>
  <si>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</si>
  <si>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</si>
  <si>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</si>
  <si>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</si>
  <si>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</si>
  <si>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</si>
  <si>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</si>
  <si>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</si>
  <si>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</si>
  <si>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</si>
  <si>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</si>
  <si>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</si>
  <si>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</si>
  <si>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</si>
  <si>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</si>
  <si>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</si>
  <si>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</si>
  <si>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</si>
  <si>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</si>
  <si>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</si>
  <si>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</si>
  <si>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</si>
  <si>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</si>
  <si>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</si>
  <si>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</si>
  <si>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</si>
  <si>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</si>
  <si>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</si>
  <si>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</si>
  <si>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</si>
  <si>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</si>
  <si>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</si>
  <si>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</si>
  <si>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</si>
  <si>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</si>
  <si>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</si>
  <si>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</si>
  <si>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</si>
  <si>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</si>
  <si>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</si>
  <si>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</si>
  <si>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</si>
  <si>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</si>
  <si>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</si>
  <si>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</si>
  <si>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</si>
  <si>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</si>
  <si>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</si>
  <si>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</si>
  <si>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</si>
  <si>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</si>
  <si>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</si>
  <si>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</si>
  <si>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</si>
  <si>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</si>
  <si>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</si>
  <si>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</si>
  <si>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</si>
  <si>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</si>
  <si>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</si>
  <si>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</si>
  <si>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</si>
  <si>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</si>
  <si>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</si>
  <si>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</si>
  <si>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</si>
  <si>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</si>
  <si>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</si>
  <si>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</si>
  <si>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</si>
  <si>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</si>
  <si>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</si>
  <si>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</si>
  <si>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</si>
  <si>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</si>
  <si>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</si>
  <si>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</si>
  <si>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</si>
  <si>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</si>
  <si>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</si>
  <si>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</si>
  <si>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</si>
  <si>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</si>
  <si>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</si>
  <si>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</si>
  <si>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</si>
  <si>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</si>
  <si>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</si>
  <si>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</si>
  <si>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</si>
  <si>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</si>
  <si>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</si>
  <si>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</si>
  <si>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</si>
  <si>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</si>
  <si>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</si>
  <si>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</si>
  <si>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</si>
  <si>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</si>
  <si>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</si>
  <si>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</si>
  <si>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</si>
  <si>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</si>
  <si>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</si>
  <si>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</si>
  <si>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</si>
  <si>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</si>
  <si>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</si>
  <si>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</si>
  <si>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</si>
  <si>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</si>
  <si>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</si>
  <si>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</si>
  <si>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</si>
  <si>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</si>
  <si>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</si>
  <si>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</si>
  <si>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</si>
  <si>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</si>
  <si>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</si>
  <si>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</si>
  <si>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</si>
  <si>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</si>
  <si>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</si>
  <si>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</si>
  <si>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</si>
  <si>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</si>
  <si>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</si>
  <si>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</si>
  <si>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</si>
  <si>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</si>
  <si>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</si>
  <si>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</si>
  <si>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</si>
  <si>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</si>
  <si>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</si>
  <si>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</si>
  <si>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</si>
  <si>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</si>
  <si>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</si>
  <si>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</si>
  <si>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</si>
  <si>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</si>
  <si>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</si>
  <si>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</si>
  <si>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</si>
  <si>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</si>
  <si>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</si>
  <si>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</si>
  <si>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</si>
  <si>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</si>
  <si>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</si>
  <si>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</si>
  <si>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</si>
  <si>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</si>
  <si>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</si>
  <si>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</si>
  <si>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</si>
  <si>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</si>
  <si>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</si>
  <si>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</si>
  <si>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</si>
  <si>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</si>
  <si>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</si>
  <si>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</si>
  <si>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</si>
  <si>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</si>
  <si>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</si>
  <si>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</si>
  <si>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</si>
  <si>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</si>
  <si>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</si>
  <si>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</si>
  <si>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</si>
  <si>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</si>
  <si>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</si>
  <si>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</si>
  <si>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</si>
  <si>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</si>
  <si>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</si>
  <si>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</si>
  <si>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</si>
  <si>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</si>
  <si>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</si>
  <si>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</si>
  <si>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</si>
  <si>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</si>
  <si>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</si>
  <si>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</si>
  <si>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</si>
  <si>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</si>
  <si>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</si>
  <si>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</si>
  <si>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</si>
  <si>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</si>
  <si>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</si>
  <si>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</si>
  <si>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</si>
  <si>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</si>
  <si>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</si>
  <si>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</si>
  <si>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</si>
  <si>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</si>
  <si>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</si>
  <si>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</si>
  <si>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</si>
  <si>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</si>
  <si>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</si>
  <si>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</si>
  <si>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</si>
  <si>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</si>
  <si>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</si>
  <si>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</si>
  <si>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</si>
  <si>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</si>
  <si>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</si>
  <si>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</si>
  <si>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</si>
  <si>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</si>
  <si>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</si>
  <si>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</si>
  <si>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</si>
  <si>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</si>
  <si>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</si>
  <si>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</si>
  <si>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</si>
  <si>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</si>
  <si>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</si>
  <si>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</si>
  <si>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</si>
  <si>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</si>
  <si>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</si>
  <si>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</si>
  <si>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</si>
  <si>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</si>
  <si>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</si>
  <si>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</si>
  <si>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</si>
  <si>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</si>
  <si>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</si>
  <si>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</si>
  <si>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</si>
  <si>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</si>
  <si>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</si>
  <si>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</si>
  <si>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</si>
  <si>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</si>
  <si>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</si>
  <si>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</si>
  <si>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</si>
  <si>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</si>
  <si>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</si>
  <si>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</si>
  <si>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</si>
  <si>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</si>
  <si>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</si>
  <si>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</si>
  <si>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</si>
  <si>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</si>
  <si>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</si>
  <si>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</si>
  <si>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</si>
  <si>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</si>
  <si>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</si>
  <si>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</si>
  <si>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</si>
  <si>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</si>
  <si>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</si>
  <si>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</si>
  <si>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</si>
  <si>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</si>
  <si>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</si>
  <si>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</si>
  <si>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</si>
  <si>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</si>
  <si>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</si>
  <si>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</si>
  <si>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</si>
  <si>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</si>
  <si>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</si>
  <si>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</si>
  <si>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</si>
  <si>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</si>
  <si>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</si>
  <si>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</si>
  <si>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</si>
  <si>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</si>
  <si>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</si>
  <si>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</si>
  <si>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</si>
  <si>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</si>
  <si>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</si>
  <si>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</si>
  <si>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</si>
  <si>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</si>
  <si>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</si>
  <si>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</si>
  <si>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</si>
  <si>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</si>
  <si>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</si>
  <si>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</si>
  <si>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</si>
  <si>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</si>
  <si>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</si>
  <si>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</si>
  <si>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</si>
  <si>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</si>
  <si>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</si>
  <si>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</si>
  <si>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</si>
  <si>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</si>
  <si>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</si>
  <si>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</si>
  <si>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</si>
  <si>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</si>
  <si>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</si>
  <si>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</si>
  <si>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</si>
  <si>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</si>
  <si>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</si>
  <si>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</si>
  <si>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</si>
  <si>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</si>
  <si>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</si>
  <si>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</si>
  <si>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</si>
  <si>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</si>
  <si>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</si>
  <si>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</si>
  <si>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</si>
  <si>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</si>
  <si>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</si>
  <si>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</si>
  <si>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</si>
  <si>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</si>
  <si>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</si>
  <si>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</si>
  <si>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</si>
  <si>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</si>
  <si>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</si>
  <si>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</si>
  <si>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</si>
  <si>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</si>
  <si>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</si>
  <si>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</si>
  <si>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</si>
  <si>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</si>
  <si>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</si>
  <si>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</si>
  <si>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</si>
  <si>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</si>
  <si>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</si>
  <si>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</si>
  <si>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</si>
  <si>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</si>
  <si>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</si>
  <si>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</si>
  <si>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</si>
  <si>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</si>
  <si>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</si>
  <si>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</si>
  <si>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</si>
  <si>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</si>
  <si>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</si>
  <si>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</si>
  <si>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</si>
  <si>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</si>
  <si>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</si>
  <si>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</si>
  <si>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</si>
  <si>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</si>
  <si>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</si>
  <si>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</si>
  <si>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</si>
  <si>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</si>
  <si>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</si>
  <si>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</si>
  <si>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</si>
  <si>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</si>
  <si>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</si>
  <si>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</si>
  <si>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</si>
  <si>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</si>
  <si>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</si>
  <si>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</si>
  <si>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</si>
  <si>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</si>
  <si>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</si>
  <si>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</si>
  <si>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</si>
  <si>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</si>
  <si>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</si>
  <si>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</si>
  <si>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</si>
  <si>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</si>
  <si>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</si>
  <si>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</si>
  <si>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</si>
  <si>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</si>
  <si>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</si>
  <si>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</si>
  <si>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</si>
  <si>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</si>
  <si>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</si>
  <si>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</si>
  <si>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</si>
  <si>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</si>
  <si>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</si>
  <si>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</si>
  <si>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</si>
  <si>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</si>
  <si>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</si>
  <si>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</si>
  <si>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</si>
  <si>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</si>
  <si>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</si>
  <si>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</si>
  <si>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</si>
  <si>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</si>
  <si>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</si>
  <si>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</si>
  <si>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</si>
  <si>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</si>
  <si>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</si>
  <si>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</si>
  <si>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</si>
  <si>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</si>
  <si>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</si>
  <si>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</si>
  <si>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</si>
  <si>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</si>
  <si>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</si>
  <si>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</si>
  <si>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</si>
  <si>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</si>
  <si>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</si>
  <si>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</si>
  <si>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</si>
  <si>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</si>
  <si>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</si>
  <si>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</si>
  <si>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</si>
  <si>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</si>
  <si>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</si>
  <si>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</si>
  <si>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</si>
  <si>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</si>
  <si>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</si>
  <si>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</si>
  <si>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</si>
  <si>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</si>
  <si>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</si>
  <si>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</si>
  <si>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</si>
  <si>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</si>
  <si>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</si>
  <si>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</si>
  <si>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</si>
  <si>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</si>
  <si>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</si>
  <si>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</si>
  <si>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</si>
  <si>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</si>
  <si>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</si>
  <si>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</si>
  <si>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</si>
  <si>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</si>
  <si>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</si>
  <si>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</si>
  <si>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</si>
  <si>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</si>
  <si>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</si>
  <si>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</si>
  <si>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</si>
  <si>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</si>
  <si>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</si>
  <si>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</si>
  <si>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</si>
  <si>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</si>
  <si>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</si>
  <si>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</si>
  <si>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</si>
  <si>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</si>
  <si>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</si>
  <si>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</si>
  <si>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</si>
  <si>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</si>
  <si>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</si>
  <si>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</si>
  <si>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</si>
  <si>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</si>
  <si>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</si>
  <si>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</si>
  <si>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</si>
  <si>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</si>
  <si>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</si>
  <si>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</si>
  <si>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</si>
  <si>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</si>
  <si>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</si>
  <si>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</si>
  <si>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</si>
  <si>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</si>
  <si>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</si>
  <si>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</si>
  <si>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</si>
  <si>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</si>
  <si>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</si>
  <si>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</si>
  <si>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</si>
  <si>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</si>
  <si>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</si>
  <si>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</si>
  <si>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</si>
  <si>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</si>
  <si>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</si>
  <si>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</si>
  <si>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</si>
  <si>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</si>
  <si>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</si>
  <si>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</si>
  <si>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</si>
  <si>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</si>
  <si>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</si>
  <si>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</si>
  <si>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</si>
  <si>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</si>
  <si>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</si>
  <si>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</si>
  <si>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</si>
  <si>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</si>
  <si>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</si>
  <si>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</si>
  <si>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</si>
  <si>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</si>
  <si>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</si>
  <si>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</si>
  <si>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</si>
  <si>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</si>
  <si>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</si>
  <si>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</si>
  <si>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</si>
  <si>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</si>
  <si>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</si>
  <si>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</si>
  <si>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</si>
  <si>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</si>
  <si>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</si>
  <si>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</si>
  <si>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</si>
  <si>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</si>
  <si>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</si>
  <si>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</si>
  <si>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</si>
  <si>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</si>
  <si>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</si>
  <si>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</si>
  <si>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</si>
  <si>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</si>
  <si>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</si>
  <si>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</si>
  <si>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</si>
  <si>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</si>
  <si>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</si>
  <si>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</si>
  <si>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</si>
  <si>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</si>
  <si>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</si>
  <si>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</si>
  <si>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</si>
  <si>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</si>
  <si>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</si>
  <si>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</si>
  <si>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</si>
  <si>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</si>
  <si>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</si>
  <si>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</si>
  <si>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</si>
  <si>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</si>
  <si>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</si>
  <si>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</si>
  <si>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</si>
  <si>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</si>
  <si>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</si>
  <si>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</si>
  <si>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</si>
  <si>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</si>
  <si>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</si>
  <si>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</si>
  <si>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</si>
  <si>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</si>
  <si>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</si>
  <si>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</si>
  <si>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</si>
  <si>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</si>
  <si>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</si>
  <si>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</si>
  <si>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</si>
  <si>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</si>
  <si>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</si>
  <si>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</si>
  <si>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</si>
  <si>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</si>
  <si>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</si>
  <si>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</si>
  <si>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</si>
  <si>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</si>
  <si>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</si>
  <si>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</si>
  <si>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</si>
  <si>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</si>
  <si>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</si>
  <si>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</si>
  <si>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</si>
  <si>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</si>
  <si>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</si>
  <si>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</si>
  <si>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</si>
  <si>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</si>
  <si>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</si>
  <si>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</si>
  <si>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</si>
  <si>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</si>
  <si>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</si>
  <si>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</si>
  <si>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</si>
  <si>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</si>
  <si>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</si>
  <si>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</si>
  <si>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</si>
  <si>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</si>
  <si>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</si>
  <si>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</si>
  <si>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</si>
  <si>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</si>
  <si>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</si>
  <si>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</si>
  <si>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</si>
  <si>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</si>
  <si>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</si>
  <si>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</si>
  <si>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</si>
  <si>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</si>
  <si>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</si>
  <si>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</si>
  <si>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</si>
  <si>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</si>
  <si>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</si>
  <si>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</si>
  <si>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</si>
  <si>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</si>
  <si>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</si>
  <si>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</si>
  <si>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</si>
  <si>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</si>
  <si>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</si>
  <si>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</si>
  <si>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</si>
  <si>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</si>
  <si>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</si>
  <si>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</si>
  <si>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</si>
  <si>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</si>
  <si>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</si>
  <si>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</si>
  <si>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</si>
  <si>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</si>
  <si>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</si>
  <si>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</si>
  <si>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</si>
  <si>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</si>
  <si>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</si>
  <si>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</si>
  <si>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</si>
  <si>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</si>
  <si>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</si>
  <si>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</si>
  <si>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</si>
  <si>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</si>
  <si>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</si>
  <si>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</si>
  <si>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</si>
  <si>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</si>
  <si>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</si>
  <si>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</si>
  <si>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</si>
  <si>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</si>
  <si>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</si>
  <si>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</si>
  <si>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</si>
  <si>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</si>
  <si>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</si>
  <si>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</si>
  <si>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</si>
  <si>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</si>
  <si>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</si>
  <si>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</si>
  <si>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</si>
  <si>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</si>
  <si>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</si>
  <si>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</si>
  <si>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</si>
  <si>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</si>
  <si>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</si>
  <si>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</si>
  <si>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</si>
  <si>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</si>
  <si>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</si>
  <si>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</si>
  <si>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</si>
  <si>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</si>
  <si>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</si>
  <si>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</si>
  <si>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</si>
  <si>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</si>
  <si>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</si>
  <si>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</si>
  <si>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</si>
  <si>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</si>
  <si>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</si>
  <si>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</si>
  <si>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</si>
  <si>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</si>
  <si>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</si>
  <si>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</si>
  <si>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</si>
  <si>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</si>
  <si>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</si>
  <si>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</si>
  <si>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</si>
  <si>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</si>
  <si>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</si>
  <si>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</si>
  <si>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</si>
  <si>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</si>
  <si>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</si>
  <si>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</si>
  <si>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</si>
  <si>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</si>
  <si>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</si>
  <si>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</si>
  <si>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</si>
  <si>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</si>
  <si>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</si>
  <si>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</si>
  <si>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</si>
  <si>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</si>
  <si>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</si>
  <si>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</si>
  <si>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</si>
  <si>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</si>
  <si>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</si>
  <si>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</si>
  <si>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</si>
  <si>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</si>
  <si>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</si>
  <si>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</si>
  <si>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</si>
  <si>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</si>
  <si>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</si>
  <si>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</si>
  <si>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</si>
  <si>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</si>
  <si>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</si>
  <si>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</si>
  <si>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</si>
  <si>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</si>
  <si>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</si>
  <si>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</si>
  <si>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</si>
  <si>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</si>
  <si>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</si>
  <si>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</si>
  <si>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</si>
  <si>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</si>
  <si>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</si>
  <si>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</si>
  <si>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</si>
  <si>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</si>
  <si>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</si>
  <si>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</si>
  <si>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</si>
  <si>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</si>
  <si>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</si>
  <si>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</si>
  <si>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</si>
  <si>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</si>
  <si>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</si>
  <si>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</si>
  <si>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</si>
  <si>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</si>
  <si>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</si>
  <si>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</si>
  <si>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</si>
  <si>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</si>
  <si>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</si>
  <si>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</si>
  <si>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</si>
  <si>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</si>
  <si>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</si>
  <si>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</si>
  <si>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</si>
  <si>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</si>
  <si>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</si>
  <si>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</si>
  <si>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</si>
  <si>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</si>
  <si>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</si>
  <si>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</si>
  <si>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</si>
  <si>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</si>
  <si>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</si>
  <si>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</si>
  <si>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</si>
  <si>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</si>
  <si>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</si>
  <si>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</si>
  <si>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</si>
  <si>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</si>
  <si>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</si>
  <si>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</si>
  <si>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</si>
  <si>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</si>
  <si>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</si>
  <si>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</si>
  <si>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</si>
  <si>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</si>
  <si>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</si>
  <si>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</si>
  <si>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</si>
  <si>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</si>
  <si>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</si>
  <si>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</si>
  <si>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</si>
  <si>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</si>
  <si>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</si>
  <si>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</si>
  <si>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</si>
  <si>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</si>
  <si>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</si>
  <si>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</si>
  <si>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</si>
  <si>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</si>
  <si>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</si>
  <si>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</si>
  <si>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</si>
  <si>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</si>
  <si>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</si>
  <si>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</si>
  <si>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</si>
  <si>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</si>
  <si>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</si>
  <si>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</si>
  <si>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</si>
  <si>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</si>
  <si>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</si>
  <si>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</si>
  <si>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</si>
  <si>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</si>
  <si>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</si>
  <si>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</si>
  <si>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</si>
  <si>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</si>
  <si>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</si>
  <si>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</si>
  <si>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</si>
  <si>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</si>
  <si>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</si>
  <si>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</si>
  <si>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</si>
  <si>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</si>
  <si>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</si>
  <si>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</si>
  <si>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</si>
  <si>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</si>
  <si>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</si>
  <si>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</si>
  <si>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</si>
  <si>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</si>
  <si>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</si>
  <si>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</si>
  <si>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</si>
  <si>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</si>
  <si>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</si>
  <si>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</si>
  <si>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</si>
  <si>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</si>
  <si>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</si>
  <si>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</si>
  <si>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</si>
  <si>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</si>
  <si>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</si>
  <si>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</si>
  <si>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</si>
  <si>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</si>
  <si>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</si>
  <si>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</si>
  <si>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</si>
  <si>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</si>
  <si>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</si>
  <si>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</si>
  <si>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</si>
  <si>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</si>
  <si>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</si>
  <si>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</si>
  <si>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</si>
  <si>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</si>
  <si>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</si>
  <si>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</si>
  <si>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</si>
  <si>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</si>
  <si>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</si>
  <si>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</si>
  <si>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</si>
  <si>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</si>
  <si>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</si>
  <si>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</si>
  <si>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</si>
  <si>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</si>
  <si>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</si>
  <si>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</si>
  <si>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</si>
  <si>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</si>
  <si>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</si>
  <si>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</si>
  <si>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</si>
  <si>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</si>
  <si>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</si>
  <si>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</si>
  <si>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</si>
  <si>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</si>
  <si>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</si>
  <si>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</si>
  <si>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</si>
  <si>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</si>
  <si>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</si>
  <si>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</si>
  <si>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</si>
  <si>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</si>
  <si>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</si>
  <si>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</si>
  <si>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</si>
  <si>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</si>
  <si>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</si>
  <si>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</si>
  <si>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</si>
  <si>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</si>
  <si>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</si>
  <si>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</si>
  <si>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</si>
  <si>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</si>
  <si>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</si>
  <si>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</si>
  <si>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</si>
  <si>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</si>
  <si>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</si>
  <si>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</si>
  <si>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</si>
  <si>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</si>
  <si>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</si>
  <si>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</si>
  <si>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</si>
  <si>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</si>
  <si>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</si>
  <si>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</si>
  <si>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</si>
  <si>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</si>
  <si>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</si>
  <si>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</si>
  <si>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</si>
  <si>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</si>
  <si>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</si>
  <si>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</si>
  <si>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</si>
  <si>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</si>
  <si>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</si>
  <si>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</si>
  <si>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</si>
  <si>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</si>
  <si>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</si>
  <si>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</si>
  <si>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</si>
  <si>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</si>
  <si>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</si>
  <si>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</si>
  <si>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</si>
  <si>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</si>
  <si>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</si>
  <si>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</si>
  <si>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</si>
  <si>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</si>
  <si>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</si>
  <si>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</si>
  <si>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</si>
  <si>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</si>
  <si>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</si>
  <si>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</si>
  <si>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</si>
  <si>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</si>
  <si>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</si>
  <si>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</si>
  <si>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</si>
  <si>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</si>
  <si>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</si>
  <si>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</si>
  <si>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</si>
  <si>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</si>
  <si>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</si>
  <si>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</si>
  <si>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</si>
  <si>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</si>
  <si>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</si>
  <si>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</si>
  <si>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</si>
  <si>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</si>
  <si>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</si>
  <si>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</si>
  <si>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</si>
  <si>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</si>
  <si>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</si>
  <si>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</si>
  <si>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</si>
  <si>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</si>
  <si>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</si>
  <si>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</si>
  <si>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</si>
  <si>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</si>
  <si>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</si>
  <si>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</si>
  <si>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</si>
  <si>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</si>
  <si>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</si>
  <si>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</si>
  <si>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</si>
  <si>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</si>
  <si>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</si>
  <si>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</si>
  <si>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</si>
  <si>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</si>
  <si>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</si>
  <si>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</si>
  <si>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</si>
  <si>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</si>
  <si>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</si>
  <si>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</si>
  <si>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</si>
  <si>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</si>
  <si>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</si>
  <si>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</si>
  <si>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</si>
  <si>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</si>
  <si>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</si>
  <si>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</si>
  <si>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</si>
  <si>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</si>
  <si>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</si>
  <si>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</si>
  <si>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</si>
  <si>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</si>
  <si>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</si>
  <si>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</si>
  <si>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</si>
  <si>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</si>
  <si>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</si>
  <si>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</si>
  <si>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</si>
  <si>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</si>
  <si>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</si>
  <si>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</si>
  <si>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</si>
  <si>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</si>
  <si>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</si>
  <si>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</si>
  <si>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</si>
  <si>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</si>
  <si>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</si>
  <si>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</si>
  <si>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</si>
  <si>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</si>
  <si>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</si>
  <si>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</si>
  <si>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</si>
  <si>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</si>
  <si>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</si>
  <si>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</si>
  <si>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</si>
  <si>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</si>
  <si>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</si>
  <si>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</si>
  <si>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</si>
  <si>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</si>
  <si>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</si>
  <si>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</si>
  <si>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</si>
  <si>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</si>
  <si>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</si>
  <si>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</si>
  <si>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</si>
  <si>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</si>
  <si>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</si>
  <si>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</si>
  <si>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</si>
  <si>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</si>
  <si>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</si>
  <si>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</si>
  <si>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</si>
  <si>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</si>
  <si>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</si>
  <si>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</si>
  <si>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</si>
  <si>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</si>
  <si>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</si>
  <si>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</si>
  <si>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</si>
  <si>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</si>
  <si>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</si>
  <si>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</si>
  <si>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</si>
  <si>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</si>
  <si>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</si>
  <si>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</si>
  <si>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</si>
  <si>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</si>
  <si>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</si>
  <si>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</si>
  <si>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</si>
  <si>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</si>
  <si>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</si>
  <si>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</si>
  <si>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</si>
  <si>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</si>
  <si>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</si>
  <si>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</si>
  <si>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</si>
  <si>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</si>
  <si>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</si>
  <si>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</si>
  <si>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</si>
  <si>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</si>
  <si>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</si>
  <si>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</si>
  <si>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</si>
  <si>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</si>
  <si>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</si>
  <si>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</si>
  <si>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</si>
  <si>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</si>
  <si>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</si>
  <si>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</si>
  <si>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</si>
  <si>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</si>
  <si>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</si>
  <si>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</si>
  <si>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</si>
  <si>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</si>
  <si>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</si>
  <si>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</si>
  <si>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</si>
  <si>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</si>
  <si>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</si>
  <si>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</si>
  <si>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</si>
  <si>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</si>
  <si>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</si>
  <si>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</si>
  <si>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</si>
  <si>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</si>
  <si>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</si>
  <si>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</si>
  <si>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</si>
  <si>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</si>
  <si>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</si>
  <si>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</si>
  <si>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</si>
  <si>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</si>
  <si>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</si>
  <si>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</si>
  <si>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</si>
  <si>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</si>
  <si>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</si>
  <si>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</si>
  <si>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</si>
  <si>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</si>
  <si>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</si>
  <si>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</si>
  <si>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</si>
  <si>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</si>
  <si>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</si>
  <si>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</si>
  <si>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</si>
  <si>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</si>
  <si>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</si>
  <si>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</si>
  <si>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</si>
  <si>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</si>
  <si>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</si>
  <si>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</si>
  <si>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</si>
  <si>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</si>
  <si>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</si>
  <si>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</si>
  <si>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</si>
  <si>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</si>
  <si>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</si>
  <si>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</si>
  <si>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</si>
  <si>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</si>
  <si>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</si>
  <si>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</si>
  <si>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</si>
  <si>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</si>
  <si>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</si>
  <si>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</si>
  <si>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</si>
  <si>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</si>
  <si>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</si>
  <si>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</si>
  <si>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</si>
  <si>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</si>
  <si>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</si>
  <si>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</si>
  <si>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</si>
  <si>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</si>
  <si>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</si>
  <si>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</si>
  <si>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</si>
  <si>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</si>
  <si>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</si>
  <si>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</si>
  <si>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</si>
  <si>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</si>
  <si>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</si>
  <si>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</si>
  <si>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</si>
  <si>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</si>
  <si>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</si>
  <si>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</si>
  <si>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</si>
  <si>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</si>
  <si>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</si>
  <si>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</si>
  <si>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</si>
  <si>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</si>
  <si>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</si>
  <si>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</si>
  <si>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</si>
  <si>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</si>
  <si>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</si>
  <si>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</si>
  <si>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</si>
  <si>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</si>
  <si>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</si>
  <si>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</si>
  <si>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</si>
  <si>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</si>
  <si>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</si>
  <si>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</si>
  <si>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</si>
  <si>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</si>
  <si>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</si>
  <si>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</si>
  <si>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</si>
  <si>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</si>
  <si>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</si>
  <si>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</si>
  <si>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</si>
  <si>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</si>
  <si>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</si>
  <si>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</si>
  <si>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</si>
  <si>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</si>
  <si>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</si>
  <si>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</si>
  <si>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</si>
  <si>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</si>
  <si>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</si>
  <si>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</si>
  <si>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</si>
  <si>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</si>
  <si>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</si>
  <si>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</si>
  <si>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</si>
  <si>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</si>
  <si>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</si>
  <si>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</si>
  <si>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</si>
  <si>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</si>
  <si>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</si>
  <si>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</si>
  <si>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</si>
  <si>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</si>
  <si>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</si>
  <si>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</si>
  <si>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</si>
  <si>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</si>
  <si>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</si>
  <si>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</si>
  <si>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</si>
  <si>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</si>
  <si>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</si>
  <si>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</si>
  <si>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</si>
  <si>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</si>
  <si>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</si>
  <si>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</si>
  <si>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</si>
  <si>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</si>
  <si>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</si>
  <si>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</si>
  <si>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</si>
  <si>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</si>
  <si>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</si>
  <si>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</si>
  <si>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</si>
  <si>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</si>
  <si>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</si>
  <si>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</si>
  <si>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</si>
  <si>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</si>
  <si>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</si>
  <si>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</si>
  <si>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</si>
  <si>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</si>
  <si>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</si>
  <si>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</si>
  <si>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</si>
  <si>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</si>
  <si>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</si>
  <si>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</si>
  <si>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</si>
  <si>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</si>
  <si>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</si>
  <si>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</si>
  <si>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</si>
  <si>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</si>
  <si>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</si>
  <si>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</si>
  <si>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</si>
  <si>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</si>
  <si>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</si>
  <si>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</si>
  <si>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</si>
  <si>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</si>
  <si>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</si>
  <si>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</si>
  <si>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</si>
  <si>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</si>
  <si>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</si>
  <si>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</si>
  <si>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</si>
  <si>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</si>
  <si>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</si>
  <si>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</si>
  <si>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</si>
  <si>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</si>
  <si>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</si>
  <si>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</si>
  <si>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</si>
  <si>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</si>
  <si>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</si>
  <si>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</si>
  <si>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</si>
  <si>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</si>
  <si>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</si>
  <si>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</si>
  <si>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</si>
  <si>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</si>
  <si>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</si>
  <si>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</si>
  <si>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</si>
  <si>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</si>
  <si>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</si>
  <si>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</si>
  <si>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</si>
  <si>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</si>
  <si>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</si>
  <si>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</si>
  <si>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</si>
  <si>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</si>
  <si>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</si>
  <si>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</si>
  <si>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</si>
  <si>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</si>
  <si>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</si>
  <si>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</si>
  <si>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</si>
  <si>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</si>
  <si>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</si>
  <si>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</si>
  <si>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</si>
  <si>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</si>
  <si>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</si>
  <si>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</si>
  <si>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</si>
  <si>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</si>
  <si>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</si>
  <si>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</si>
  <si>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</si>
  <si>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</si>
  <si>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</si>
  <si>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</si>
  <si>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</si>
  <si>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</si>
  <si>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</si>
  <si>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</si>
  <si>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</si>
  <si>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</si>
  <si>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</si>
  <si>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</si>
  <si>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</si>
  <si>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</si>
  <si>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</si>
  <si>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</si>
  <si>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</si>
  <si>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</si>
  <si>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</si>
  <si>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</si>
  <si>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</si>
  <si>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</si>
  <si>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</si>
  <si>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</si>
  <si>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</si>
  <si>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</si>
  <si>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</si>
  <si>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</si>
  <si>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</si>
  <si>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</si>
  <si>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</si>
  <si>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</si>
  <si>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</si>
  <si>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</si>
  <si>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</si>
  <si>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</si>
  <si>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</si>
  <si>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</si>
  <si>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</si>
  <si>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</si>
  <si>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</si>
  <si>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</si>
  <si>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</si>
  <si>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</si>
  <si>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</si>
  <si>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</si>
  <si>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</si>
  <si>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</si>
  <si>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</si>
  <si>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</si>
  <si>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</si>
  <si>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</si>
  <si>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</si>
  <si>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</si>
  <si>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</si>
  <si>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</si>
  <si>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</si>
  <si>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</si>
  <si>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</si>
  <si>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</si>
  <si>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</si>
  <si>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</si>
  <si>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</si>
  <si>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</si>
  <si>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</si>
  <si>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</si>
  <si>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</si>
  <si>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</si>
  <si>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</si>
  <si>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</si>
  <si>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</si>
  <si>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</si>
  <si>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</si>
  <si>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</si>
  <si>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</si>
  <si>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</si>
  <si>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</si>
  <si>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</si>
  <si>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</si>
  <si>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</si>
  <si>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</si>
  <si>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</si>
  <si>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</si>
  <si>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</si>
  <si>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</si>
  <si>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</si>
  <si>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</si>
  <si>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</si>
  <si>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</si>
  <si>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</si>
  <si>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</si>
  <si>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</si>
  <si>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</si>
  <si>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</si>
  <si>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</si>
  <si>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</si>
  <si>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</si>
  <si>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</si>
  <si>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</si>
  <si>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</si>
  <si>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</si>
  <si>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</si>
  <si>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</si>
  <si>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</si>
  <si>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</si>
  <si>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</si>
  <si>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</si>
  <si>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</si>
  <si>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</si>
  <si>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</si>
  <si>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</si>
  <si>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</si>
  <si>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</si>
  <si>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</si>
  <si>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</si>
  <si>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</si>
  <si>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</si>
  <si>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</si>
  <si>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</si>
  <si>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</si>
  <si>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</si>
  <si>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</si>
  <si>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</si>
  <si>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</si>
  <si>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</si>
  <si>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</si>
  <si>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</si>
  <si>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</si>
  <si>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</si>
  <si>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</si>
  <si>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</si>
  <si>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</si>
  <si>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</si>
  <si>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</si>
  <si>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</si>
  <si>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</si>
  <si>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</si>
  <si>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</si>
  <si>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</si>
  <si>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</si>
  <si>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</si>
  <si>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</si>
  <si>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</si>
  <si>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</si>
  <si>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</si>
  <si>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</si>
  <si>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</si>
  <si>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</si>
  <si>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</si>
  <si>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</si>
  <si>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</si>
  <si>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</si>
  <si>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</si>
  <si>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</si>
  <si>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</si>
  <si>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</si>
  <si>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</si>
  <si>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</si>
  <si>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</si>
  <si>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</si>
  <si>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</si>
  <si>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</si>
  <si>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</si>
  <si>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</si>
  <si>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</si>
  <si>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</si>
  <si>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</si>
  <si>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</si>
  <si>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</si>
  <si>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</si>
  <si>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</si>
  <si>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</si>
  <si>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</si>
  <si>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</si>
  <si>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</si>
  <si>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</si>
  <si>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</si>
  <si>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</si>
  <si>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</si>
  <si>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</si>
  <si>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</si>
  <si>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</si>
  <si>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</si>
  <si>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</si>
  <si>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</si>
  <si>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</si>
  <si>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</si>
  <si>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</si>
  <si>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</si>
  <si>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</si>
  <si>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</si>
  <si>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</si>
  <si>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</si>
  <si>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</si>
  <si>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</si>
  <si>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</si>
  <si>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</si>
  <si>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</si>
  <si>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</si>
  <si>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</si>
  <si>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</si>
  <si>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</si>
  <si>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</si>
  <si>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</si>
  <si>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</si>
  <si>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</si>
  <si>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</si>
  <si>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</si>
  <si>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</si>
  <si>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</si>
  <si>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</si>
  <si>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</si>
  <si>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</si>
  <si>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</si>
  <si>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</si>
  <si>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</si>
  <si>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</si>
  <si>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</si>
  <si>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</si>
  <si>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</si>
  <si>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</si>
  <si>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</si>
  <si>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</si>
  <si>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</si>
  <si>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</si>
  <si>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</si>
  <si>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</si>
  <si>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</si>
  <si>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</si>
  <si>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</si>
  <si>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</si>
  <si>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</si>
  <si>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</si>
  <si>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</si>
  <si>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</si>
  <si>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</si>
  <si>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</si>
  <si>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</si>
  <si>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</si>
  <si>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</si>
  <si>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</si>
  <si>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</si>
  <si>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</si>
  <si>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</si>
  <si>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</si>
  <si>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</si>
  <si>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</si>
  <si>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</si>
  <si>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</si>
  <si>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</si>
  <si>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</si>
  <si>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</si>
  <si>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</si>
  <si>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</si>
  <si>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</si>
  <si>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</si>
  <si>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</si>
  <si>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</si>
  <si>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</si>
  <si>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</si>
  <si>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</si>
  <si>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</si>
  <si>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</si>
  <si>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</si>
  <si>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</si>
  <si>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</si>
  <si>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</si>
  <si>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</si>
  <si>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</si>
  <si>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</si>
  <si>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</si>
  <si>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</si>
  <si>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</si>
  <si>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</si>
  <si>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</si>
  <si>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</si>
  <si>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</si>
  <si>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</si>
  <si>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</si>
  <si>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</si>
  <si>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</si>
  <si>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</si>
  <si>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</si>
  <si>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</si>
  <si>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</si>
  <si>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</si>
  <si>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</si>
  <si>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</si>
  <si>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</si>
  <si>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</si>
  <si>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</si>
  <si>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</si>
  <si>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</si>
  <si>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</si>
  <si>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</si>
  <si>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</si>
  <si>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</si>
  <si>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</si>
  <si>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</si>
  <si>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</si>
  <si>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</si>
  <si>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</si>
  <si>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</si>
  <si>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</si>
  <si>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</si>
  <si>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</si>
  <si>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</si>
  <si>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</si>
  <si>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</si>
  <si>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</si>
  <si>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</si>
  <si>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</si>
  <si>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</si>
  <si>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</si>
  <si>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</si>
  <si>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</si>
  <si>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</si>
  <si>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</si>
  <si>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</si>
  <si>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</si>
  <si>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</si>
  <si>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</si>
  <si>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</si>
  <si>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</si>
  <si>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</si>
  <si>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</si>
  <si>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</si>
  <si>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</si>
  <si>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</si>
  <si>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</si>
  <si>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</si>
  <si>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</si>
  <si>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</si>
  <si>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</si>
  <si>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</si>
  <si>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</si>
  <si>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</si>
  <si>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</si>
  <si>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</si>
  <si>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</si>
  <si>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</si>
  <si>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</si>
  <si>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</si>
  <si>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</si>
  <si>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</si>
  <si>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</si>
  <si>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</si>
  <si>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</si>
  <si>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</si>
  <si>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</si>
  <si>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</si>
  <si>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</si>
  <si>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</si>
  <si>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</si>
  <si>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</si>
  <si>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</si>
  <si>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</si>
  <si>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</si>
  <si>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</si>
  <si>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</si>
  <si>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</si>
  <si>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</si>
  <si>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</si>
  <si>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</si>
  <si>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</si>
  <si>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</si>
  <si>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</si>
  <si>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</si>
  <si>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</si>
  <si>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</si>
  <si>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</si>
  <si>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</si>
  <si>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</si>
  <si>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</si>
  <si>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</si>
  <si>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</si>
  <si>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</si>
  <si>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</si>
  <si>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</si>
  <si>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</si>
  <si>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</si>
  <si>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</si>
  <si>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</si>
  <si>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</si>
  <si>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</si>
  <si>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</si>
  <si>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</si>
  <si>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</si>
  <si>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</si>
  <si>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</si>
  <si>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</si>
  <si>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</si>
  <si>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</si>
  <si>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</si>
  <si>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</si>
  <si>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</si>
  <si>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</si>
  <si>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</si>
  <si>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</si>
  <si>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</si>
  <si>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</si>
  <si>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</si>
  <si>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</si>
  <si>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</si>
  <si>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</si>
  <si>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</si>
  <si>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</si>
  <si>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</si>
  <si>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</si>
  <si>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</si>
  <si>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</si>
  <si>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</si>
  <si>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</si>
  <si>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</si>
  <si>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</si>
  <si>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</si>
  <si>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</si>
  <si>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</si>
  <si>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</si>
  <si>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</si>
  <si>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</si>
  <si>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</si>
  <si>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</si>
  <si>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</si>
  <si>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</si>
  <si>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</si>
  <si>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</si>
  <si>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</si>
  <si>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</si>
  <si>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</si>
  <si>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</si>
  <si>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</si>
  <si>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</si>
  <si>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</si>
  <si>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</si>
  <si>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</si>
  <si>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</si>
  <si>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</si>
  <si>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</si>
  <si>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</si>
  <si>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</si>
  <si>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</si>
  <si>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</si>
  <si>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</si>
  <si>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</si>
  <si>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</si>
  <si>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</si>
  <si>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</si>
  <si>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</si>
  <si>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</si>
  <si>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</si>
  <si>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</si>
  <si>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</si>
  <si>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</si>
  <si>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</si>
  <si>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</si>
  <si>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</si>
  <si>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</si>
  <si>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</si>
  <si>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</si>
  <si>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</si>
  <si>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</si>
  <si>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</si>
  <si>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</si>
  <si>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</si>
  <si>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</si>
  <si>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</si>
  <si>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</si>
  <si>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</si>
  <si>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</si>
  <si>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</si>
  <si>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</si>
  <si>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</si>
  <si>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</si>
  <si>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</si>
  <si>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</si>
  <si>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</si>
  <si>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</si>
  <si>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</si>
  <si>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</si>
  <si>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</si>
  <si>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</si>
  <si>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</si>
  <si>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</si>
  <si>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</si>
  <si>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</si>
  <si>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</si>
  <si>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</si>
  <si>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</si>
  <si>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</si>
  <si>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</si>
  <si>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</si>
  <si>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</si>
  <si>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</si>
  <si>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</si>
  <si>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</si>
  <si>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</si>
  <si>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</si>
  <si>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</si>
  <si>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</si>
  <si>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</si>
  <si>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</si>
  <si>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</si>
  <si>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</si>
  <si>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</si>
  <si>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</si>
  <si>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</si>
  <si>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</si>
  <si>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</si>
  <si>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</si>
  <si>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</si>
  <si>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</si>
  <si>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</si>
  <si>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</si>
  <si>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</si>
  <si>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</si>
  <si>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</si>
  <si>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</si>
  <si>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</si>
  <si>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</si>
  <si>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</si>
  <si>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</si>
  <si>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</si>
  <si>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</si>
  <si>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</si>
  <si>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</si>
  <si>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</si>
  <si>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</si>
  <si>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</si>
  <si>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</si>
  <si>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</si>
  <si>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</si>
  <si>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</si>
  <si>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</si>
  <si>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</si>
  <si>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</si>
  <si>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</si>
  <si>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</si>
  <si>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</si>
  <si>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</si>
  <si>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</si>
  <si>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</si>
  <si>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</si>
  <si>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</si>
  <si>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</si>
  <si>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</si>
  <si>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</si>
  <si>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</si>
  <si>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</si>
  <si>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</si>
  <si>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</si>
  <si>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</si>
  <si>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</si>
  <si>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</si>
  <si>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</si>
  <si>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</si>
  <si>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</si>
  <si>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</si>
  <si>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</si>
  <si>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</si>
  <si>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</si>
  <si>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</si>
  <si>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</si>
  <si>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</si>
  <si>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</si>
  <si>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</si>
  <si>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</si>
  <si>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</si>
  <si>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</si>
  <si>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</si>
  <si>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</si>
  <si>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</si>
  <si>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</si>
  <si>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</si>
  <si>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</si>
  <si>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</si>
  <si>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</si>
  <si>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</si>
  <si>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</si>
  <si>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</si>
  <si>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</si>
  <si>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</si>
  <si>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</si>
  <si>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</si>
  <si>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</si>
  <si>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</si>
  <si>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</si>
  <si>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</si>
  <si>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</si>
  <si>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</si>
  <si>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</si>
  <si>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</si>
  <si>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</si>
  <si>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</si>
  <si>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</si>
  <si>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</si>
  <si>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</si>
  <si>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</si>
  <si>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</si>
  <si>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</si>
  <si>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</si>
  <si>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</si>
  <si>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</si>
  <si>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</si>
  <si>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</si>
  <si>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</si>
  <si>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</si>
  <si>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</si>
  <si>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</si>
  <si>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</si>
  <si>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</si>
  <si>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</si>
  <si>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</si>
  <si>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</si>
  <si>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</si>
  <si>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</si>
  <si>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</si>
  <si>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</si>
  <si>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</si>
  <si>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</si>
  <si>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</si>
  <si>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</si>
  <si>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</si>
  <si>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</si>
  <si>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</si>
  <si>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</si>
  <si>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</si>
  <si>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</si>
  <si>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</si>
  <si>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</si>
  <si>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</si>
  <si>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</si>
  <si>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</si>
  <si>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</si>
  <si>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</si>
  <si>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</si>
  <si>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</si>
  <si>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</si>
  <si>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</si>
  <si>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</si>
  <si>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</si>
  <si>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</si>
  <si>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</si>
  <si>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</si>
  <si>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</si>
  <si>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</si>
  <si>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</si>
  <si>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</si>
  <si>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</si>
  <si>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</si>
  <si>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</si>
  <si>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</si>
  <si>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</si>
  <si>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</si>
  <si>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</si>
  <si>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</si>
  <si>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</si>
  <si>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</si>
  <si>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</si>
  <si>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</si>
  <si>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</si>
  <si>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</si>
  <si>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</si>
  <si>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</si>
  <si>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</si>
  <si>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</si>
  <si>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</si>
  <si>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</si>
  <si>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</si>
  <si>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</si>
  <si>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</si>
  <si>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</si>
  <si>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</si>
  <si>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</si>
  <si>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</si>
  <si>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</si>
  <si>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</si>
  <si>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</si>
  <si>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</si>
  <si>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</si>
  <si>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</si>
  <si>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</si>
  <si>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</si>
  <si>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</si>
  <si>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</si>
  <si>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</si>
  <si>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</si>
  <si>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</si>
  <si>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</si>
  <si>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</si>
  <si>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</si>
  <si>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</si>
  <si>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</si>
  <si>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</si>
  <si>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</si>
  <si>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</si>
  <si>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</si>
  <si>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</si>
  <si>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</si>
  <si>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</si>
  <si>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</si>
  <si>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</si>
  <si>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</si>
  <si>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</si>
  <si>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</si>
  <si>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</si>
  <si>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</si>
  <si>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</si>
  <si>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</si>
  <si>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</si>
  <si>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</si>
  <si>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</si>
  <si>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</si>
  <si>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</si>
  <si>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</si>
  <si>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</si>
  <si>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</si>
  <si>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</si>
  <si>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</si>
  <si>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</si>
  <si>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</si>
  <si>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</si>
  <si>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</si>
  <si>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</si>
  <si>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</si>
  <si>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</si>
  <si>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</si>
  <si>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</si>
  <si>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</si>
  <si>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</si>
  <si>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</si>
  <si>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</si>
  <si>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</si>
  <si>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</si>
  <si>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</si>
  <si>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</si>
  <si>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</si>
  <si>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</si>
  <si>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</si>
  <si>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</si>
  <si>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</si>
  <si>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</si>
  <si>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</si>
  <si>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</si>
  <si>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</si>
  <si>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</si>
  <si>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</si>
  <si>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</si>
  <si>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</si>
  <si>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</si>
  <si>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</si>
  <si>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</si>
  <si>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</si>
  <si>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</si>
  <si>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</si>
  <si>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</si>
  <si>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</si>
  <si>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</si>
  <si>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</si>
  <si>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</si>
  <si>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</si>
  <si>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</si>
  <si>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</si>
  <si>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</si>
  <si>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</si>
  <si>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</si>
  <si>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</si>
  <si>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</si>
  <si>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</si>
  <si>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</si>
  <si>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</si>
  <si>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</si>
  <si>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</si>
  <si>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</si>
  <si>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</si>
  <si>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</si>
  <si>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</si>
  <si>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</si>
  <si>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</si>
  <si>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</si>
  <si>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</si>
  <si>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</si>
  <si>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</si>
  <si>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</si>
  <si>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</si>
  <si>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</si>
  <si>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</si>
  <si>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</si>
  <si>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</si>
  <si>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</si>
  <si>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</si>
  <si>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</si>
  <si>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</si>
  <si>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</si>
  <si>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</si>
  <si>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</si>
  <si>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</si>
  <si>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</si>
  <si>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</si>
  <si>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</si>
  <si>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</si>
  <si>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</si>
  <si>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</si>
  <si>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</si>
  <si>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</si>
  <si>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</si>
  <si>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</si>
  <si>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</si>
  <si>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</si>
  <si>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</si>
  <si>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</si>
  <si>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</si>
  <si>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</si>
  <si>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</si>
  <si>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</si>
  <si>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</si>
  <si>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</si>
  <si>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</si>
  <si>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</si>
  <si>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</si>
  <si>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</si>
  <si>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</si>
  <si>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</si>
  <si>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</si>
  <si>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</si>
  <si>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</si>
  <si>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</si>
  <si>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</si>
  <si>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</si>
  <si>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</si>
  <si>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</si>
  <si>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</si>
  <si>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</si>
  <si>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</si>
  <si>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</si>
  <si>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</si>
  <si>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</si>
  <si>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</si>
  <si>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</si>
  <si>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</si>
  <si>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</si>
  <si>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</si>
  <si>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</si>
  <si>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</si>
  <si>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</si>
  <si>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</si>
  <si>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</si>
  <si>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</si>
  <si>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</si>
  <si>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</si>
  <si>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</si>
  <si>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</si>
  <si>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</si>
  <si>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</si>
  <si>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</si>
  <si>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</si>
  <si>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</si>
  <si>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</si>
  <si>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</si>
  <si>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</si>
  <si>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</si>
  <si>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</si>
  <si>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</si>
  <si>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</si>
  <si>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</si>
  <si>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</si>
  <si>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</si>
  <si>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</si>
  <si>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</si>
  <si>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</si>
  <si>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</si>
  <si>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</si>
  <si>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</si>
  <si>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</si>
  <si>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</si>
  <si>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</si>
  <si>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</si>
  <si>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</si>
  <si>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</si>
  <si>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</si>
  <si>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</si>
  <si>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</si>
  <si>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</si>
  <si>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</si>
  <si>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</si>
  <si>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</si>
  <si>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</si>
  <si>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</si>
  <si>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</si>
  <si>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</si>
  <si>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</si>
  <si>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</si>
  <si>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</si>
  <si>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</si>
  <si>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</si>
  <si>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</si>
  <si>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</si>
  <si>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</si>
  <si>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</si>
  <si>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</si>
  <si>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</si>
  <si>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</si>
  <si>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</si>
  <si>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</si>
  <si>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</si>
  <si>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</si>
  <si>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</si>
  <si>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</si>
  <si>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</si>
  <si>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</si>
  <si>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</si>
  <si>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</si>
  <si>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</si>
  <si>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</si>
  <si>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</si>
  <si>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</si>
  <si>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</si>
  <si>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</si>
  <si>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</si>
  <si>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</si>
  <si>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</si>
  <si>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</si>
  <si>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</si>
  <si>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</si>
  <si>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</si>
  <si>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</si>
  <si>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</si>
  <si>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</si>
  <si>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</si>
  <si>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</si>
  <si>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</si>
  <si>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</si>
  <si>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</si>
  <si>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</si>
  <si>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</si>
  <si>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</si>
  <si>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</si>
  <si>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</si>
  <si>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</si>
  <si>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</si>
  <si>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</si>
  <si>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</si>
  <si>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</si>
  <si>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</si>
  <si>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</si>
  <si>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</si>
  <si>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</si>
  <si>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</si>
  <si>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</si>
  <si>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</si>
  <si>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</si>
  <si>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</si>
  <si>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</si>
  <si>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</si>
  <si>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</si>
  <si>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</si>
  <si>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</si>
  <si>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</si>
  <si>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</si>
  <si>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</si>
  <si>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</si>
  <si>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</si>
  <si>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</si>
  <si>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</si>
  <si>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</si>
  <si>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</si>
  <si>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</si>
  <si>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</si>
  <si>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</si>
  <si>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</si>
  <si>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</si>
  <si>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</si>
  <si>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</si>
  <si>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</si>
  <si>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</si>
  <si>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</si>
  <si>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</si>
  <si>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</si>
  <si>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</si>
  <si>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</si>
  <si>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</si>
  <si>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</si>
  <si>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</si>
  <si>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</si>
  <si>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</si>
  <si>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</si>
  <si>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</si>
  <si>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</si>
  <si>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</si>
  <si>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</si>
  <si>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</si>
  <si>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</si>
  <si>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</si>
  <si>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</si>
  <si>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</si>
  <si>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</si>
  <si>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</si>
  <si>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</si>
  <si>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</si>
  <si>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</si>
  <si>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</si>
  <si>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</si>
  <si>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</si>
  <si>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</si>
  <si>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</si>
  <si>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</si>
  <si>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</si>
  <si>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</si>
  <si>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</si>
  <si>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</si>
  <si>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</si>
  <si>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</si>
  <si>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</si>
  <si>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</si>
  <si>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</si>
  <si>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</si>
  <si>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</si>
  <si>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</si>
  <si>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</si>
  <si>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</si>
  <si>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</si>
  <si>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</si>
  <si>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</si>
  <si>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</si>
  <si>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</si>
  <si>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</si>
  <si>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</si>
  <si>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</si>
  <si>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</si>
  <si>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</si>
  <si>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</si>
  <si>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</si>
  <si>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</si>
  <si>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</si>
  <si>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</si>
  <si>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</si>
  <si>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</si>
  <si>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</si>
  <si>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</si>
  <si>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</si>
  <si>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</si>
  <si>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</si>
  <si>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</si>
  <si>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</si>
  <si>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</si>
  <si>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</si>
  <si>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</si>
  <si>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</si>
  <si>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</si>
  <si>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</si>
  <si>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</si>
  <si>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</si>
  <si>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</si>
  <si>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</si>
  <si>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</si>
  <si>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</si>
  <si>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</si>
  <si>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</si>
  <si>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</si>
  <si>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</si>
  <si>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</si>
  <si>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</si>
  <si>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</si>
  <si>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</si>
  <si>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</si>
  <si>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</si>
  <si>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</si>
  <si>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</si>
  <si>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</si>
  <si>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</si>
  <si>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</si>
  <si>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</si>
  <si>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</si>
  <si>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</si>
  <si>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</si>
  <si>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</si>
  <si>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</si>
  <si>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</si>
  <si>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</si>
  <si>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</si>
  <si>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</si>
  <si>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</si>
  <si>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</si>
  <si>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</si>
  <si>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</si>
  <si>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</si>
  <si>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</si>
  <si>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</si>
  <si>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</si>
  <si>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</si>
  <si>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</si>
  <si>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</si>
  <si>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</si>
  <si>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</si>
  <si>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</si>
  <si>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</si>
  <si>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</si>
  <si>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</si>
  <si>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</si>
  <si>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</si>
  <si>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</si>
  <si>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</si>
  <si>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</si>
  <si>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</si>
  <si>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</si>
  <si>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</si>
  <si>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</si>
  <si>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</si>
  <si>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</si>
  <si>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</si>
  <si>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</si>
  <si>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</si>
  <si>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</si>
  <si>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</si>
  <si>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</si>
  <si>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</si>
  <si>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</si>
  <si>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</si>
  <si>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</si>
  <si>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</si>
  <si>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</si>
  <si>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</si>
  <si>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</si>
  <si>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</si>
  <si>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</si>
  <si>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</si>
  <si>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</si>
  <si>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</si>
  <si>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</si>
  <si>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</si>
  <si>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</si>
  <si>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</si>
  <si>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</si>
  <si>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</si>
  <si>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</si>
  <si>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</si>
  <si>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</si>
  <si>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</si>
  <si>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</si>
  <si>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</si>
  <si>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</si>
  <si>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</si>
  <si>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</si>
  <si>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</si>
  <si>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</si>
  <si>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</si>
  <si>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</si>
  <si>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</si>
  <si>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</si>
  <si>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</si>
  <si>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</si>
  <si>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</si>
  <si>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</si>
  <si>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</si>
  <si>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</si>
  <si>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</si>
  <si>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</si>
  <si>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</si>
  <si>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</si>
  <si>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</si>
  <si>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</si>
  <si>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</si>
  <si>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</si>
  <si>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</si>
  <si>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</si>
  <si>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</si>
  <si>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</si>
  <si>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</si>
  <si>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</si>
  <si>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</si>
  <si>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</si>
  <si>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</si>
  <si>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</si>
  <si>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</si>
  <si>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</si>
  <si>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</si>
  <si>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</si>
  <si>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</si>
  <si>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</si>
  <si>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</si>
  <si>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</si>
  <si>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</si>
  <si>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</si>
  <si>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</si>
  <si>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</si>
  <si>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</si>
  <si>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</si>
  <si>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</si>
  <si>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</si>
  <si>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</si>
  <si>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</si>
  <si>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</si>
  <si>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</si>
  <si>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</si>
  <si>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</si>
  <si>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</si>
  <si>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</si>
  <si>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</si>
  <si>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</si>
  <si>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</si>
  <si>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</si>
  <si>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</si>
  <si>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</si>
  <si>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</si>
  <si>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</si>
  <si>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</si>
  <si>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</si>
  <si>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</si>
  <si>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</si>
  <si>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</si>
  <si>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</si>
  <si>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</si>
  <si>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</si>
  <si>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</si>
  <si>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</si>
  <si>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</si>
  <si>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</si>
  <si>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</si>
  <si>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</si>
  <si>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</si>
  <si>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</si>
  <si>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</si>
  <si>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</si>
  <si>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</si>
  <si>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</si>
  <si>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</si>
  <si>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</si>
  <si>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</si>
  <si>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</si>
  <si>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</si>
  <si>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</si>
  <si>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</si>
  <si>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</si>
  <si>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</si>
  <si>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</si>
  <si>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</si>
  <si>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</si>
  <si>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</si>
  <si>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</si>
  <si>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</si>
  <si>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</si>
  <si>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</si>
  <si>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</si>
  <si>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</si>
  <si>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</si>
  <si>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</si>
  <si>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</si>
  <si>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</si>
  <si>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</si>
  <si>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</si>
  <si>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</si>
  <si>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</si>
  <si>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</si>
  <si>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</si>
  <si>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</si>
  <si>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</si>
  <si>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</si>
  <si>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</si>
  <si>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</si>
  <si>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</si>
  <si>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</si>
  <si>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</si>
  <si>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</si>
  <si>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</si>
  <si>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</si>
  <si>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</si>
  <si>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</si>
  <si>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</si>
  <si>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</si>
  <si>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</si>
  <si>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</si>
  <si>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</si>
  <si>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</si>
  <si>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</si>
  <si>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</si>
  <si>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</si>
  <si>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</si>
  <si>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</si>
  <si>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</si>
  <si>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</si>
  <si>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</si>
  <si>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</si>
  <si>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</si>
  <si>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</si>
  <si>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</si>
  <si>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</si>
  <si>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</si>
  <si>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</si>
  <si>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</si>
  <si>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</si>
  <si>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</si>
  <si>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</si>
  <si>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</si>
  <si>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</si>
  <si>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</si>
  <si>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</si>
  <si>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</si>
  <si>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</si>
  <si>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</si>
  <si>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</si>
  <si>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</si>
  <si>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</si>
  <si>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</si>
  <si>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</si>
  <si>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</si>
  <si>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</si>
  <si>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</si>
  <si>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</si>
  <si>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</si>
  <si>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</si>
  <si>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</si>
  <si>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</si>
  <si>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</si>
  <si>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</si>
  <si>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</si>
  <si>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</si>
  <si>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</si>
  <si>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</si>
  <si>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</si>
  <si>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</si>
  <si>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</si>
  <si>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</si>
  <si>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</si>
  <si>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</si>
  <si>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</si>
  <si>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</si>
  <si>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</si>
  <si>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</si>
  <si>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</si>
  <si>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</si>
  <si>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</si>
  <si>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</si>
  <si>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</si>
  <si>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</si>
  <si>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</si>
  <si>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</si>
  <si>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</si>
  <si>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</si>
  <si>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</si>
  <si>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</si>
  <si>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</si>
  <si>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</si>
  <si>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</si>
  <si>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</si>
  <si>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</si>
  <si>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</si>
  <si>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</si>
  <si>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</si>
  <si>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</si>
  <si>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</si>
  <si>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</si>
  <si>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</si>
  <si>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</si>
  <si>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</si>
  <si>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</si>
  <si>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</si>
  <si>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</si>
  <si>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</si>
  <si>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</si>
  <si>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</si>
  <si>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</si>
  <si>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</si>
  <si>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</si>
  <si>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</si>
  <si>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</si>
  <si>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</si>
  <si>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</si>
  <si>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</si>
  <si>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</si>
  <si>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</si>
  <si>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</si>
  <si>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</si>
  <si>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</si>
  <si>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</si>
  <si>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</si>
  <si>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</si>
  <si>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</si>
  <si>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</si>
  <si>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</si>
  <si>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</si>
  <si>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</si>
  <si>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</si>
  <si>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</si>
  <si>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</si>
  <si>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</si>
  <si>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</si>
  <si>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</si>
  <si>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</si>
  <si>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</si>
  <si>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</si>
  <si>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</si>
  <si>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</si>
  <si>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</si>
  <si>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</si>
  <si>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</si>
  <si>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</si>
  <si>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</si>
  <si>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</si>
  <si>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</si>
  <si>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</si>
  <si>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</si>
  <si>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</si>
  <si>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</si>
  <si>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</si>
  <si>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</si>
  <si>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</si>
  <si>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</si>
  <si>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</si>
  <si>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</si>
  <si>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</si>
  <si>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</si>
  <si>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</si>
  <si>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</si>
  <si>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</si>
  <si>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</si>
  <si>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</si>
  <si>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</si>
  <si>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</si>
  <si>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</si>
  <si>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</si>
  <si>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</si>
  <si>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</si>
  <si>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</si>
  <si>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</si>
  <si>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</si>
  <si>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</si>
  <si>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</si>
  <si>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</si>
  <si>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</si>
  <si>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</si>
  <si>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</si>
  <si>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</si>
  <si>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</si>
  <si>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</si>
  <si>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</si>
  <si>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</si>
  <si>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</si>
  <si>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</si>
  <si>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</si>
  <si>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</si>
  <si>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</si>
  <si>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</si>
  <si>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</si>
  <si>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</si>
  <si>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</si>
  <si>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</si>
  <si>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</si>
  <si>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</si>
  <si>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</si>
  <si>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</si>
  <si>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</si>
  <si>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</si>
  <si>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</si>
  <si>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</si>
  <si>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</si>
  <si>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</si>
  <si>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</si>
  <si>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</si>
  <si>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</si>
  <si>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</si>
  <si>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</si>
  <si>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</si>
  <si>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</si>
  <si>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</si>
  <si>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</si>
  <si>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</si>
  <si>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</si>
  <si>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</si>
  <si>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</si>
  <si>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</si>
  <si>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</si>
  <si>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</si>
  <si>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</si>
  <si>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</si>
  <si>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</si>
  <si>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</si>
  <si>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</si>
  <si>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</si>
  <si>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</si>
  <si>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</si>
  <si>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</si>
  <si>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</si>
  <si>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</si>
  <si>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</si>
  <si>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</si>
  <si>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</si>
  <si>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</si>
  <si>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</si>
  <si>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</si>
  <si>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</si>
  <si>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</si>
  <si>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</si>
  <si>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</si>
  <si>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</si>
  <si>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</si>
  <si>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</si>
  <si>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</si>
  <si>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</si>
  <si>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</si>
  <si>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</si>
  <si>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</si>
  <si>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</si>
  <si>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</si>
  <si>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</si>
  <si>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</si>
  <si>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</si>
  <si>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</si>
  <si>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</si>
  <si>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</si>
  <si>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</si>
  <si>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</si>
  <si>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</si>
  <si>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</si>
  <si>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</si>
  <si>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</si>
  <si>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</si>
  <si>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</si>
  <si>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</si>
  <si>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</si>
  <si>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</si>
  <si>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</si>
  <si>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</si>
  <si>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</si>
  <si>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</si>
  <si>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</si>
  <si>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</si>
  <si>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</si>
  <si>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</si>
  <si>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</si>
  <si>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</si>
  <si>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</si>
  <si>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</si>
  <si>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</si>
  <si>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</si>
  <si>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</si>
  <si>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</si>
  <si>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</si>
  <si>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</si>
  <si>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</si>
  <si>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</si>
  <si>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</si>
  <si>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</si>
  <si>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</si>
  <si>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</si>
  <si>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</si>
  <si>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</si>
  <si>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</si>
  <si>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</si>
  <si>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</si>
  <si>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</si>
  <si>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</si>
  <si>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</si>
  <si>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</si>
  <si>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</si>
  <si>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</si>
  <si>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</si>
  <si>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</si>
  <si>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</si>
  <si>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</si>
  <si>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</si>
  <si>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</si>
  <si>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</si>
  <si>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</si>
  <si>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</si>
  <si>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</si>
  <si>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</si>
  <si>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</si>
  <si>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</si>
  <si>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</si>
  <si>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</si>
  <si>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</si>
  <si>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</si>
  <si>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</si>
  <si>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</si>
  <si>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</si>
  <si>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</si>
  <si>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</si>
  <si>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</si>
  <si>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</si>
  <si>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</si>
  <si>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</si>
  <si>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</si>
  <si>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</si>
  <si>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</si>
  <si>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</si>
  <si>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</si>
  <si>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</si>
  <si>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</si>
  <si>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</si>
  <si>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</si>
  <si>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</si>
  <si>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</si>
  <si>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</si>
  <si>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</si>
  <si>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</si>
  <si>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</si>
  <si>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</si>
  <si>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</si>
  <si>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</si>
  <si>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</si>
  <si>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</si>
  <si>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</si>
  <si>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</si>
  <si>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</si>
  <si>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</si>
  <si>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</si>
  <si>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</si>
  <si>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</si>
  <si>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</si>
  <si>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</si>
  <si>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</si>
  <si>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</si>
  <si>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</si>
  <si>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</si>
  <si>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</si>
  <si>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</si>
  <si>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</si>
  <si>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</si>
  <si>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</si>
  <si>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</si>
  <si>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</si>
  <si>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</si>
  <si>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</si>
  <si>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</si>
  <si>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</si>
  <si>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</si>
  <si>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</si>
  <si>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</si>
  <si>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</si>
  <si>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</si>
  <si>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</si>
  <si>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</si>
  <si>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</si>
  <si>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</si>
  <si>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</si>
  <si>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</si>
  <si>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</si>
  <si>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</si>
  <si>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</si>
  <si>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</si>
  <si>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</si>
  <si>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</si>
  <si>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</si>
  <si>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</si>
  <si>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</si>
  <si>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</si>
  <si>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</si>
  <si>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</si>
  <si>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</si>
  <si>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</si>
  <si>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</si>
  <si>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</si>
  <si>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</si>
  <si>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</si>
  <si>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</si>
  <si>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</si>
  <si>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</si>
  <si>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</si>
  <si>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</si>
  <si>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</si>
  <si>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</si>
  <si>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</si>
  <si>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</si>
  <si>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</si>
  <si>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</si>
  <si>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</si>
  <si>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</si>
  <si>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</si>
  <si>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</si>
  <si>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</si>
  <si>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</si>
  <si>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</si>
  <si>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</si>
  <si>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</si>
  <si>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</si>
  <si>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</si>
  <si>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</si>
  <si>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</si>
  <si>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</si>
  <si>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</si>
  <si>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</si>
  <si>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</si>
  <si>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</si>
  <si>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</si>
  <si>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</si>
  <si>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</si>
  <si>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</si>
  <si>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</si>
  <si>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</si>
  <si>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</si>
  <si>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</si>
  <si>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</si>
  <si>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</si>
  <si>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</si>
  <si>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</si>
  <si>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</si>
  <si>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</si>
  <si>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</si>
  <si>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</si>
  <si>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</si>
  <si>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</si>
  <si>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</si>
  <si>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</si>
  <si>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</si>
  <si>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</si>
  <si>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</si>
  <si>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</si>
  <si>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</si>
  <si>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</si>
  <si>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</si>
  <si>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</si>
  <si>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</si>
  <si>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</si>
  <si>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</si>
  <si>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</si>
  <si>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</si>
  <si>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</si>
  <si>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</si>
  <si>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</si>
  <si>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</si>
  <si>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</si>
  <si>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</si>
  <si>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</si>
  <si>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</si>
  <si>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</si>
  <si>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</si>
  <si>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</si>
  <si>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</si>
  <si>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</si>
  <si>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</si>
  <si>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</si>
  <si>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</si>
  <si>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</si>
  <si>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</si>
  <si>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</si>
  <si>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</si>
  <si>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</si>
  <si>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</si>
  <si>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</si>
  <si>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</si>
  <si>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</si>
  <si>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</si>
  <si>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</si>
  <si>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</si>
  <si>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</si>
  <si>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</si>
  <si>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</si>
  <si>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</si>
  <si>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</si>
  <si>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</si>
  <si>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</si>
  <si>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</si>
  <si>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</si>
  <si>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</si>
  <si>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</si>
  <si>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</si>
  <si>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</si>
  <si>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</si>
  <si>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</si>
  <si>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</si>
  <si>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</si>
  <si>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</si>
  <si>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</si>
  <si>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</si>
  <si>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</si>
  <si>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</si>
  <si>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</si>
  <si>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</si>
  <si>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</si>
  <si>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</si>
  <si>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</si>
  <si>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</si>
  <si>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</si>
  <si>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</si>
  <si>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</si>
  <si>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</si>
  <si>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</si>
  <si>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</si>
  <si>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</si>
  <si>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</si>
  <si>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</si>
  <si>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</si>
  <si>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</si>
  <si>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</si>
  <si>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</si>
  <si>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</si>
  <si>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</si>
  <si>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</si>
  <si>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</si>
  <si>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</si>
  <si>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</si>
  <si>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</si>
  <si>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</si>
  <si>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</si>
  <si>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</si>
  <si>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</si>
  <si>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</si>
  <si>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</si>
  <si>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</si>
  <si>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</si>
  <si>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</si>
  <si>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</si>
  <si>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</si>
  <si>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</si>
  <si>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</si>
  <si>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</si>
  <si>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</si>
  <si>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</si>
  <si>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</si>
  <si>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</si>
  <si>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</si>
  <si>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</si>
  <si>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</si>
  <si>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</si>
  <si>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</si>
  <si>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</si>
  <si>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</si>
  <si>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</si>
  <si>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</si>
  <si>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</si>
  <si>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</si>
  <si>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</si>
  <si>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</si>
  <si>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</si>
  <si>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</si>
  <si>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</si>
  <si>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</si>
  <si>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</si>
  <si>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</si>
  <si>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</si>
  <si>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</si>
  <si>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</si>
  <si>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</si>
  <si>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</si>
  <si>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</si>
  <si>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</si>
  <si>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</si>
  <si>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</si>
  <si>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</si>
  <si>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</si>
  <si>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</si>
  <si>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</si>
  <si>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</si>
  <si>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</si>
  <si>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</si>
  <si>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</si>
  <si>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</si>
  <si>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</si>
  <si>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</si>
  <si>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</si>
  <si>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</si>
  <si>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</si>
  <si>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</si>
  <si>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</si>
  <si>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</si>
  <si>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</si>
  <si>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</si>
  <si>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</si>
  <si>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</si>
  <si>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</si>
  <si>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</si>
  <si>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</si>
  <si>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</si>
  <si>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</si>
  <si>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</si>
  <si>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</si>
  <si>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</si>
  <si>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</si>
  <si>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</si>
  <si>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</si>
  <si>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</si>
  <si>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</si>
  <si>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</si>
  <si>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</si>
  <si>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</si>
  <si>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</si>
  <si>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</si>
  <si>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</si>
  <si>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</si>
  <si>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</si>
  <si>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</si>
  <si>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</si>
  <si>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</si>
  <si>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</si>
  <si>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</si>
  <si>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</si>
  <si>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</si>
  <si>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</si>
  <si>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</si>
  <si>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</si>
  <si>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</si>
  <si>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</si>
  <si>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</si>
  <si>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</si>
  <si>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</si>
  <si>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</si>
  <si>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</si>
  <si>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</si>
  <si>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</si>
  <si>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</si>
  <si>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</si>
  <si>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</si>
  <si>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</si>
  <si>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</si>
  <si>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</si>
  <si>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</si>
  <si>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</si>
  <si>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</si>
  <si>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</si>
  <si>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</si>
  <si>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</si>
  <si>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</si>
  <si>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</si>
  <si>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</si>
  <si>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</si>
  <si>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</si>
  <si>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</si>
  <si>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</si>
  <si>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</si>
  <si>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</si>
  <si>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</si>
  <si>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</si>
  <si>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</si>
  <si>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</si>
  <si>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</si>
  <si>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</si>
  <si>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</si>
  <si>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</si>
  <si>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</si>
  <si>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</si>
  <si>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</si>
  <si>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</si>
  <si>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</si>
  <si>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</si>
  <si>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</si>
  <si>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</si>
  <si>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</si>
  <si>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</si>
  <si>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</si>
  <si>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</si>
  <si>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</si>
  <si>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</si>
  <si>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</si>
  <si>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</si>
  <si>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</si>
  <si>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</si>
  <si>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</si>
  <si>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</si>
  <si>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</si>
  <si>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</si>
  <si>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</si>
  <si>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</si>
  <si>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</si>
  <si>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</si>
  <si>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</si>
  <si>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</si>
  <si>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</si>
  <si>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</si>
  <si>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</si>
  <si>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</si>
  <si>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</si>
  <si>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</si>
  <si>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</si>
  <si>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</si>
  <si>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</si>
  <si>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</si>
  <si>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</si>
  <si>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</si>
  <si>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</si>
  <si>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</si>
  <si>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</si>
  <si>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</si>
  <si>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</si>
  <si>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</si>
  <si>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</si>
  <si>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</si>
  <si>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</si>
  <si>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</si>
  <si>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</si>
  <si>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</si>
  <si>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</si>
  <si>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</si>
  <si>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</si>
  <si>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</si>
  <si>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</si>
  <si>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</si>
  <si>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</si>
  <si>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</si>
  <si>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</si>
  <si>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</si>
  <si>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</si>
  <si>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</si>
  <si>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</si>
  <si>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</si>
  <si>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</si>
  <si>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</si>
  <si>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</si>
  <si>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</si>
  <si>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</si>
  <si>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</si>
  <si>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</si>
  <si>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</si>
  <si>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</si>
  <si>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</si>
  <si>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</si>
  <si>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</si>
  <si>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</si>
  <si>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</si>
  <si>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</si>
  <si>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</si>
  <si>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</si>
  <si>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</si>
  <si>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</si>
  <si>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</si>
  <si>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</si>
  <si>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</si>
  <si>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</si>
  <si>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</si>
  <si>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</si>
  <si>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</si>
  <si>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</si>
  <si>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</si>
  <si>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</si>
  <si>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</si>
  <si>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</si>
  <si>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</si>
  <si>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</si>
  <si>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</si>
  <si>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</si>
  <si>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</si>
  <si>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</si>
  <si>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</si>
  <si>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</si>
  <si>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</si>
  <si>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</si>
  <si>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</si>
  <si>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</si>
  <si>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</si>
  <si>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</si>
  <si>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</si>
  <si>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</si>
  <si>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</si>
  <si>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</si>
  <si>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</si>
  <si>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</si>
  <si>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</si>
  <si>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</si>
  <si>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</si>
  <si>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</si>
  <si>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</si>
  <si>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</si>
  <si>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</si>
  <si>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</si>
  <si>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</si>
  <si>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</si>
  <si>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</si>
  <si>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</si>
  <si>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</si>
  <si>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</si>
  <si>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</si>
  <si>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</si>
  <si>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</si>
  <si>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</si>
  <si>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</si>
  <si>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</si>
  <si>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</si>
  <si>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</si>
  <si>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</si>
  <si>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</si>
  <si>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</si>
  <si>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</si>
  <si>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</si>
  <si>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</si>
  <si>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</si>
  <si>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</si>
  <si>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</si>
  <si>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</si>
  <si>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</si>
  <si>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</si>
  <si>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</si>
  <si>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</si>
  <si>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</si>
  <si>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</si>
  <si>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</si>
  <si>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</si>
  <si>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</si>
  <si>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</si>
  <si>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</si>
  <si>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</si>
  <si>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</si>
  <si>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</si>
  <si>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</si>
  <si>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</si>
  <si>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</si>
  <si>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</si>
  <si>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</si>
  <si>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</si>
  <si>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</si>
  <si>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</si>
  <si>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</si>
  <si>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</si>
  <si>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</si>
  <si>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</si>
  <si>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</si>
  <si>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</si>
  <si>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</si>
  <si>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</si>
  <si>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</si>
  <si>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</si>
  <si>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</si>
  <si>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</si>
  <si>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</si>
  <si>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</si>
  <si>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</si>
  <si>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</si>
  <si>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</si>
  <si>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</si>
  <si>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</si>
  <si>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</si>
  <si>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</si>
  <si>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</si>
  <si>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</si>
  <si>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</si>
  <si>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</si>
  <si>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</si>
  <si>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</si>
  <si>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</si>
  <si>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</si>
  <si>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</si>
  <si>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</si>
  <si>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</si>
  <si>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</si>
  <si>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</si>
  <si>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</si>
  <si>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</si>
  <si>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</si>
  <si>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</si>
  <si>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</si>
  <si>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</si>
  <si>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</si>
  <si>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</si>
  <si>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</si>
  <si>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</si>
  <si>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</si>
  <si>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</si>
  <si>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</si>
  <si>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</si>
  <si>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</si>
  <si>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</si>
  <si>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</si>
  <si>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</si>
  <si>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</si>
  <si>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</si>
  <si>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</si>
  <si>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</si>
  <si>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</si>
  <si>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</si>
  <si>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</si>
  <si>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</si>
  <si>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</si>
  <si>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</si>
  <si>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</si>
  <si>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</si>
  <si>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</si>
  <si>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</si>
  <si>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</si>
  <si>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</si>
  <si>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</si>
  <si>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</si>
  <si>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</si>
  <si>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</si>
  <si>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</si>
  <si>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</si>
  <si>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</si>
  <si>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</si>
  <si>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</si>
  <si>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</si>
  <si>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</si>
  <si>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</si>
  <si>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</si>
  <si>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</si>
  <si>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</si>
  <si>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</si>
  <si>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</si>
  <si>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</si>
  <si>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</si>
  <si>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</si>
  <si>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</si>
  <si>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</si>
  <si>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</si>
  <si>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</si>
  <si>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</si>
  <si>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</si>
  <si>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</si>
  <si>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</si>
  <si>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</si>
  <si>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</si>
  <si>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</si>
  <si>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</si>
  <si>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</si>
  <si>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</si>
  <si>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</si>
  <si>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</si>
  <si>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</si>
  <si>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</si>
  <si>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</si>
  <si>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</si>
  <si>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</si>
  <si>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</si>
  <si>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</si>
  <si>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</si>
  <si>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</si>
  <si>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</si>
  <si>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</si>
  <si>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</si>
  <si>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</si>
  <si>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</si>
  <si>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</si>
  <si>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</si>
  <si>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</si>
  <si>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</si>
  <si>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</si>
  <si>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</si>
  <si>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</si>
  <si>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</si>
  <si>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</si>
  <si>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</si>
  <si>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</si>
  <si>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</si>
  <si>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</si>
  <si>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</si>
  <si>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</si>
  <si>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</si>
  <si>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</si>
  <si>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</si>
  <si>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</si>
  <si>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</si>
  <si>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</si>
  <si>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</si>
  <si>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</si>
  <si>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</si>
  <si>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</si>
  <si>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</si>
  <si>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</si>
  <si>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</si>
  <si>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</si>
  <si>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</si>
  <si>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</si>
  <si>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</si>
  <si>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</si>
  <si>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</si>
  <si>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</si>
  <si>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</si>
  <si>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</si>
  <si>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</si>
  <si>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</si>
  <si>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</si>
  <si>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</si>
  <si>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</si>
  <si>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</si>
  <si>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</si>
  <si>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</si>
  <si>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</si>
  <si>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</si>
  <si>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</si>
  <si>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</si>
  <si>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</si>
  <si>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</si>
  <si>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</si>
  <si>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</si>
  <si>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</si>
  <si>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</si>
  <si>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</si>
  <si>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</si>
  <si>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</si>
  <si>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</si>
  <si>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</si>
  <si>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</si>
  <si>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</si>
  <si>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</si>
  <si>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</si>
  <si>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</si>
  <si>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</si>
  <si>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</si>
  <si>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</si>
  <si>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</si>
  <si>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</si>
  <si>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</si>
  <si>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</si>
  <si>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</si>
  <si>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</si>
  <si>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</si>
  <si>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</si>
  <si>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</si>
  <si>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</si>
  <si>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</si>
  <si>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</si>
  <si>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</si>
  <si>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</si>
  <si>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</si>
  <si>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</si>
  <si>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</si>
  <si>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</si>
  <si>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</si>
  <si>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</si>
  <si>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</si>
  <si>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</si>
  <si>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</si>
  <si>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</si>
  <si>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</si>
  <si>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</si>
  <si>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</si>
  <si>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</si>
  <si>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</si>
  <si>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</si>
  <si>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</si>
  <si>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</si>
  <si>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</si>
  <si>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</si>
  <si>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</si>
  <si>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</si>
  <si>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</si>
  <si>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</si>
  <si>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</si>
  <si>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</si>
  <si>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</si>
  <si>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</si>
  <si>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</si>
  <si>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</si>
  <si>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</si>
  <si>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</si>
  <si>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</si>
  <si>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</si>
  <si>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</si>
  <si>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</si>
  <si>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</si>
  <si>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</si>
  <si>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</si>
  <si>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</si>
  <si>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</si>
  <si>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</si>
  <si>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</si>
  <si>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</si>
  <si>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</si>
  <si>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</si>
  <si>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</si>
  <si>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</si>
  <si>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</si>
  <si>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</si>
  <si>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</si>
  <si>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</si>
  <si>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</si>
  <si>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</si>
  <si>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</si>
  <si>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</si>
  <si>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</si>
  <si>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</si>
  <si>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</si>
  <si>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</si>
  <si>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</si>
  <si>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</si>
  <si>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</si>
  <si>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</si>
  <si>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</si>
  <si>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</si>
  <si>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</si>
  <si>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</si>
  <si>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</si>
  <si>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</si>
  <si>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</si>
  <si>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</si>
  <si>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</si>
  <si>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</si>
  <si>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</si>
  <si>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</si>
  <si>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</si>
  <si>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</si>
  <si>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</si>
  <si>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</si>
  <si>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</si>
  <si>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</si>
  <si>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</si>
  <si>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</si>
  <si>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</si>
  <si>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</si>
  <si>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</si>
  <si>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</si>
  <si>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</si>
  <si>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</si>
  <si>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</si>
  <si>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</si>
  <si>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</si>
  <si>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</si>
  <si>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</si>
  <si>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</si>
  <si>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</si>
  <si>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</si>
  <si>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</si>
  <si>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</si>
  <si>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</si>
  <si>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</si>
  <si>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</si>
  <si>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</si>
  <si>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</si>
  <si>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</si>
  <si>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</si>
  <si>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</si>
  <si>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</si>
  <si>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</si>
  <si>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</si>
  <si>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</si>
  <si>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</si>
  <si>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</si>
  <si>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</si>
  <si>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</si>
  <si>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</si>
  <si>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</si>
  <si>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</si>
  <si>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</si>
  <si>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</si>
  <si>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</si>
  <si>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</si>
  <si>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</si>
  <si>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</si>
  <si>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</si>
  <si>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</si>
  <si>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</si>
  <si>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</si>
  <si>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</si>
  <si>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</si>
  <si>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</si>
  <si>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</si>
  <si>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</si>
  <si>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</si>
  <si>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</si>
  <si>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</si>
  <si>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</si>
  <si>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</si>
  <si>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</si>
  <si>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</si>
  <si>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</si>
  <si>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</si>
  <si>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</si>
  <si>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</si>
  <si>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</si>
  <si>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</si>
  <si>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</si>
  <si>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</si>
  <si>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</si>
  <si>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</si>
  <si>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</si>
  <si>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</si>
  <si>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</si>
  <si>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</si>
  <si>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</si>
  <si>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</si>
  <si>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</si>
  <si>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</si>
  <si>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</si>
  <si>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</si>
  <si>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</si>
  <si>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</si>
  <si>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</si>
  <si>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</si>
  <si>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</si>
  <si>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</si>
  <si>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</si>
  <si>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</si>
  <si>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</si>
  <si>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</si>
  <si>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</si>
  <si>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</si>
  <si>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</si>
  <si>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</si>
  <si>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</si>
  <si>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</si>
  <si>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</si>
  <si>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</si>
  <si>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</si>
  <si>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</si>
  <si>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</si>
  <si>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</si>
  <si>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</si>
  <si>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</si>
  <si>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</si>
  <si>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</si>
  <si>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</si>
  <si>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</si>
  <si>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</si>
  <si>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</si>
  <si>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</si>
  <si>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</si>
  <si>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</si>
  <si>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</si>
  <si>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</si>
  <si>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</si>
  <si>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</si>
  <si>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</si>
  <si>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</si>
  <si>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</si>
  <si>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</si>
  <si>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</si>
  <si>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</si>
  <si>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</si>
  <si>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</si>
  <si>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</si>
  <si>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</si>
  <si>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</si>
  <si>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</si>
  <si>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</si>
  <si>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</si>
  <si>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</si>
  <si>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</si>
  <si>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</si>
  <si>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</si>
  <si>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</si>
  <si>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</si>
  <si>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</si>
  <si>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</si>
  <si>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</si>
  <si>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</si>
  <si>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</si>
  <si>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</si>
  <si>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</si>
  <si>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</si>
  <si>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</si>
  <si>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</si>
  <si>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</si>
  <si>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</si>
  <si>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</si>
  <si>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</si>
  <si>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</si>
  <si>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</si>
  <si>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</si>
  <si>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</si>
  <si>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</si>
  <si>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</si>
  <si>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</si>
  <si>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</si>
  <si>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</si>
  <si>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</si>
  <si>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</si>
  <si>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</si>
  <si>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</si>
  <si>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</si>
  <si>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</si>
  <si>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</si>
  <si>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</si>
  <si>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</si>
  <si>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</si>
  <si>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</si>
  <si>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</si>
  <si>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</si>
  <si>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</si>
  <si>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</si>
  <si>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</si>
  <si>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</si>
  <si>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</si>
  <si>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</si>
  <si>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</si>
  <si>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</si>
  <si>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</si>
  <si>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</si>
  <si>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</si>
  <si>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</si>
  <si>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</si>
  <si>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</si>
  <si>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</si>
  <si>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</si>
  <si>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</si>
  <si>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</si>
  <si>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</si>
  <si>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</si>
  <si>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</si>
  <si>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</si>
  <si>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</si>
  <si>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</si>
  <si>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</si>
  <si>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</si>
  <si>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</si>
  <si>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</si>
  <si>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</si>
  <si>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</si>
  <si>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</si>
  <si>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</si>
  <si>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</si>
  <si>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</si>
  <si>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</si>
  <si>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</si>
  <si>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</si>
  <si>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</si>
  <si>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</si>
  <si>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</si>
  <si>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</si>
  <si>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</si>
  <si>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</si>
  <si>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</si>
  <si>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</si>
  <si>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</si>
  <si>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</si>
  <si>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</si>
  <si>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</si>
  <si>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</si>
  <si>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</si>
  <si>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</si>
  <si>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</si>
  <si>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</si>
  <si>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</si>
  <si>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</si>
  <si>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</si>
  <si>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</si>
  <si>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</si>
  <si>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</si>
  <si>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</si>
  <si>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</si>
  <si>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</si>
  <si>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</si>
  <si>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</si>
  <si>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</si>
  <si>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</si>
  <si>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</si>
  <si>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</si>
  <si>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</si>
  <si>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</si>
  <si>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</si>
  <si>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</si>
  <si>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</si>
  <si>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</si>
  <si>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</si>
  <si>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</si>
  <si>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</si>
  <si>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</si>
  <si>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</si>
  <si>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</si>
  <si>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</si>
  <si>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</si>
  <si>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</si>
  <si>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</si>
  <si>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</si>
  <si>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</si>
  <si>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</si>
  <si>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</si>
  <si>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</si>
  <si>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</si>
  <si>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</si>
  <si>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</si>
  <si>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</si>
  <si>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</si>
  <si>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</si>
  <si>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</si>
  <si>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</si>
  <si>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</si>
  <si>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</si>
  <si>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</si>
  <si>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</si>
  <si>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</si>
  <si>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</si>
  <si>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</si>
  <si>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</si>
  <si>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</si>
  <si>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</si>
  <si>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</si>
  <si>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</si>
  <si>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</si>
  <si>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</si>
  <si>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</si>
  <si>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</si>
  <si>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</si>
  <si>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</si>
  <si>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</si>
  <si>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</si>
  <si>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</si>
  <si>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</si>
  <si>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</si>
  <si>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</si>
  <si>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</si>
  <si>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</si>
  <si>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</si>
  <si>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</si>
  <si>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</si>
  <si>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</si>
  <si>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</si>
  <si>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</si>
  <si>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</si>
  <si>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</si>
  <si>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</si>
  <si>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</si>
  <si>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</si>
  <si>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</si>
  <si>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</si>
  <si>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</si>
  <si>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</si>
  <si>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</si>
  <si>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</si>
  <si>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</si>
  <si>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</si>
  <si>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</si>
  <si>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</si>
  <si>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</si>
  <si>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</si>
  <si>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</si>
  <si>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</si>
  <si>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</si>
  <si>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</si>
  <si>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</si>
  <si>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</si>
  <si>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</si>
  <si>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</si>
  <si>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</si>
  <si>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</si>
  <si>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</si>
  <si>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</si>
  <si>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</si>
  <si>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</si>
  <si>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</si>
  <si>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</si>
  <si>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</si>
  <si>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</si>
  <si>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</si>
  <si>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</si>
  <si>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</si>
  <si>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</si>
  <si>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</si>
  <si>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</si>
  <si>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</si>
  <si>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</si>
  <si>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</si>
  <si>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</si>
  <si>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</si>
  <si>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</si>
  <si>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</si>
  <si>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</si>
  <si>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</si>
  <si>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</si>
  <si>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</si>
  <si>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</si>
  <si>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</si>
  <si>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</si>
  <si>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</si>
  <si>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</si>
  <si>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</si>
  <si>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</si>
  <si>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</si>
  <si>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</si>
  <si>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</si>
  <si>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</si>
  <si>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</si>
  <si>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</si>
  <si>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</si>
  <si>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</si>
  <si>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</si>
  <si>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</si>
  <si>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</si>
  <si>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</si>
  <si>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</si>
  <si>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</si>
  <si>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</si>
  <si>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</si>
  <si>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</si>
  <si>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</si>
  <si>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</si>
  <si>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</si>
  <si>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</si>
  <si>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</si>
  <si>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</si>
  <si>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</si>
  <si>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</si>
  <si>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</si>
  <si>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</si>
  <si>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</si>
  <si>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</si>
  <si>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</si>
  <si>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</si>
  <si>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</si>
  <si>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</si>
  <si>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</si>
  <si>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</si>
  <si>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</si>
  <si>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</si>
  <si>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</si>
  <si>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</si>
  <si>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</si>
  <si>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</si>
  <si>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</si>
  <si>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</si>
  <si>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</si>
  <si>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</si>
  <si>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</si>
  <si>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</si>
  <si>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</si>
  <si>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</si>
  <si>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</si>
  <si>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</si>
  <si>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</si>
  <si>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</si>
  <si>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</si>
  <si>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</si>
  <si>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</si>
  <si>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</si>
  <si>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</si>
  <si>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</si>
  <si>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</si>
  <si>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</si>
  <si>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</si>
  <si>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</si>
  <si>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</si>
  <si>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</si>
  <si>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</si>
  <si>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</si>
  <si>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</si>
  <si>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</si>
  <si>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</si>
  <si>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</si>
  <si>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</si>
  <si>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</si>
  <si>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</si>
  <si>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</si>
  <si>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</si>
  <si>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</si>
  <si>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</si>
  <si>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</si>
  <si>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</si>
  <si>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</si>
  <si>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</si>
  <si>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</si>
  <si>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</si>
  <si>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</si>
  <si>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</si>
  <si>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</si>
  <si>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</si>
  <si>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</si>
  <si>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</si>
  <si>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</si>
  <si>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</si>
  <si>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</si>
  <si>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</si>
  <si>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</si>
  <si>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</si>
  <si>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</si>
  <si>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</si>
  <si>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</si>
  <si>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</si>
  <si>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</si>
  <si>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</si>
  <si>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</si>
  <si>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</si>
  <si>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</si>
  <si>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</si>
  <si>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</si>
  <si>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</si>
  <si>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</si>
  <si>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</si>
  <si>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</si>
  <si>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</si>
  <si>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</si>
  <si>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</si>
  <si>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</si>
  <si>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</si>
  <si>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</si>
  <si>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</si>
  <si>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</si>
  <si>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</si>
  <si>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</si>
  <si>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</si>
  <si>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</si>
  <si>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</si>
  <si>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</si>
  <si>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</si>
  <si>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</si>
  <si>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</si>
  <si>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</si>
  <si>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</si>
  <si>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</si>
  <si>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</si>
  <si>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</si>
  <si>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</si>
  <si>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</si>
  <si>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</si>
  <si>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</si>
  <si>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</si>
  <si>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</si>
  <si>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</si>
  <si>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</si>
  <si>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</si>
  <si>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</si>
  <si>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</si>
  <si>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</si>
  <si>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</si>
  <si>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</si>
  <si>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</si>
  <si>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</si>
  <si>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</si>
  <si>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</si>
  <si>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</si>
  <si>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</si>
  <si>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</si>
  <si>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</si>
  <si>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</si>
  <si>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</si>
  <si>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</si>
  <si>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</si>
  <si>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</si>
  <si>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</si>
  <si>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</si>
  <si>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</si>
  <si>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</si>
  <si>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</si>
  <si>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</si>
  <si>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</si>
  <si>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</si>
  <si>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</si>
  <si>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</si>
  <si>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</si>
  <si>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</si>
  <si>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</si>
  <si>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</si>
  <si>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</si>
  <si>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</si>
  <si>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</si>
  <si>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</si>
  <si>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</si>
  <si>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</si>
  <si>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</si>
  <si>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</si>
  <si>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</si>
  <si>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</si>
  <si>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</si>
  <si>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</si>
  <si>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</si>
  <si>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</si>
  <si>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</si>
  <si>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</si>
  <si>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</si>
  <si>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</si>
  <si>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</si>
  <si>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</si>
  <si>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</si>
  <si>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</si>
  <si>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</si>
  <si>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</si>
  <si>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</si>
  <si>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</si>
  <si>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</si>
  <si>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</si>
  <si>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</si>
  <si>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</si>
  <si>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</si>
  <si>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</si>
  <si>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</si>
  <si>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</si>
  <si>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</si>
  <si>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</si>
  <si>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</si>
  <si>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</si>
  <si>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</si>
  <si>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</si>
  <si>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</si>
  <si>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</si>
  <si>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</si>
  <si>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</si>
  <si>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</si>
  <si>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</si>
  <si>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</si>
  <si>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</si>
  <si>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</si>
  <si>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</si>
  <si>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</si>
  <si>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</si>
  <si>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</si>
  <si>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</si>
  <si>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</si>
  <si>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</si>
  <si>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</si>
  <si>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</si>
  <si>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</si>
  <si>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</si>
  <si>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</si>
  <si>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</si>
  <si>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</si>
  <si>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</si>
  <si>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</si>
  <si>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</si>
  <si>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</si>
  <si>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</si>
  <si>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</si>
  <si>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</si>
  <si>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</si>
  <si>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</si>
  <si>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</si>
  <si>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</si>
  <si>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</si>
  <si>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</si>
  <si>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</si>
  <si>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</si>
  <si>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</si>
  <si>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</si>
  <si>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</si>
  <si>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</si>
  <si>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</si>
  <si>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</si>
  <si>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</si>
  <si>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</si>
  <si>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</si>
  <si>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</si>
  <si>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</si>
  <si>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</si>
  <si>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</si>
  <si>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</si>
  <si>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</si>
  <si>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</si>
  <si>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</si>
  <si>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</si>
  <si>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</si>
  <si>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</si>
  <si>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</si>
  <si>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</si>
  <si>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</si>
  <si>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</si>
  <si>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</si>
  <si>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</si>
  <si>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</si>
  <si>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</si>
  <si>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</si>
  <si>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</si>
  <si>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</si>
  <si>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</si>
  <si>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</si>
  <si>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</si>
  <si>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</si>
  <si>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</si>
  <si>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</si>
  <si>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</si>
  <si>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</si>
  <si>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</si>
  <si>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</si>
  <si>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</si>
  <si>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</si>
  <si>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</si>
  <si>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</si>
  <si>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</si>
  <si>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</si>
  <si>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</si>
  <si>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</si>
  <si>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</si>
  <si>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</si>
  <si>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</si>
  <si>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</si>
  <si>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</si>
  <si>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</si>
  <si>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</si>
  <si>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</si>
  <si>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</si>
  <si>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</si>
  <si>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</si>
  <si>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</si>
  <si>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</si>
  <si>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</si>
  <si>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</si>
  <si>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</si>
  <si>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</si>
  <si>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</si>
  <si>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</si>
  <si>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</si>
  <si>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</si>
  <si>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</si>
  <si>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</si>
  <si>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</si>
  <si>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</si>
  <si>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</si>
  <si>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</si>
  <si>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</si>
  <si>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</si>
  <si>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</si>
  <si>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</si>
  <si>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</si>
  <si>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</si>
  <si>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</si>
  <si>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</si>
  <si>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</si>
  <si>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</si>
  <si>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</si>
  <si>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</si>
  <si>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</si>
  <si>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</si>
  <si>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</si>
  <si>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</si>
  <si>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</si>
  <si>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</si>
  <si>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</si>
  <si>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</si>
  <si>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</si>
  <si>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</si>
  <si>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</si>
  <si>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</si>
  <si>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</si>
  <si>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</si>
  <si>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</si>
  <si>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</si>
  <si>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</si>
  <si>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</si>
  <si>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</si>
  <si>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</si>
  <si>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</si>
  <si>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</si>
  <si>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</si>
  <si>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</si>
  <si>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</si>
  <si>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</si>
  <si>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</si>
  <si>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</si>
  <si>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</si>
  <si>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</si>
  <si>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</si>
  <si>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</si>
  <si>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</si>
  <si>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</si>
  <si>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</si>
  <si>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</si>
  <si>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</si>
  <si>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</si>
  <si>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</si>
  <si>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</si>
  <si>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</si>
  <si>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</si>
  <si>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</si>
  <si>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</si>
  <si>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</si>
  <si>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</si>
  <si>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</si>
  <si>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</si>
  <si>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</si>
  <si>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</si>
  <si>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</si>
  <si>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</si>
  <si>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</si>
  <si>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</si>
  <si>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</si>
  <si>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</si>
  <si>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</si>
  <si>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</si>
  <si>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</si>
  <si>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</si>
  <si>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</si>
  <si>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</si>
  <si>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</si>
  <si>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</si>
  <si>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</si>
  <si>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</si>
  <si>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</si>
  <si>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</si>
  <si>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</si>
  <si>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</si>
  <si>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</si>
  <si>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</si>
  <si>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</si>
  <si>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</si>
  <si>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</si>
  <si>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</si>
  <si>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</si>
  <si>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</si>
  <si>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</si>
  <si>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</si>
  <si>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</si>
  <si>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</si>
  <si>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</si>
  <si>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</si>
  <si>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</si>
  <si>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</si>
  <si>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</si>
  <si>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</si>
  <si>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</si>
  <si>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</si>
  <si>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</si>
  <si>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</si>
  <si>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</si>
  <si>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</si>
  <si>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</si>
  <si>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</si>
  <si>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</si>
  <si>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</si>
  <si>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</si>
  <si>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</si>
  <si>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</si>
  <si>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</si>
  <si>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</si>
  <si>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</si>
  <si>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</si>
  <si>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</si>
  <si>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</si>
  <si>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</si>
  <si>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</si>
  <si>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</si>
  <si>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</si>
  <si>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</si>
  <si>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</si>
  <si>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</si>
  <si>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</si>
  <si>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</si>
  <si>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</si>
  <si>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</si>
  <si>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</si>
  <si>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</si>
  <si>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</si>
  <si>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</si>
  <si>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</si>
  <si>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</si>
  <si>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</si>
  <si>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</si>
  <si>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</si>
  <si>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</si>
  <si>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</si>
  <si>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</si>
  <si>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</si>
  <si>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</si>
  <si>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</si>
  <si>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</si>
  <si>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</si>
  <si>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</si>
  <si>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</si>
  <si>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</si>
  <si>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</si>
  <si>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</si>
  <si>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</si>
  <si>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</si>
  <si>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</si>
  <si>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</si>
  <si>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</si>
  <si>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</si>
  <si>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</si>
  <si>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</si>
  <si>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</si>
  <si>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</si>
  <si>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</si>
  <si>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</si>
  <si>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</si>
  <si>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</si>
  <si>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</si>
  <si>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</si>
  <si>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</si>
  <si>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</si>
  <si>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</si>
  <si>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</si>
  <si>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</si>
  <si>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</si>
  <si>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</si>
  <si>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</si>
  <si>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</si>
  <si>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</si>
  <si>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</si>
  <si>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</si>
  <si>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</si>
  <si>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</si>
  <si>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</si>
  <si>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</si>
  <si>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</si>
  <si>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</si>
  <si>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</si>
  <si>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</si>
  <si>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</si>
  <si>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</si>
  <si>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</si>
  <si>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</si>
  <si>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</si>
  <si>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</si>
  <si>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</si>
  <si>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</si>
  <si>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</si>
  <si>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</si>
  <si>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</si>
  <si>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</si>
  <si>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</si>
  <si>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</si>
  <si>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</si>
  <si>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</si>
  <si>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</si>
  <si>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</si>
  <si>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</si>
  <si>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</si>
  <si>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</si>
  <si>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</si>
  <si>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</si>
  <si>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</si>
  <si>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</si>
  <si>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</si>
  <si>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</si>
  <si>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</si>
  <si>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</si>
  <si>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</si>
  <si>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</si>
  <si>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</si>
  <si>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</si>
  <si>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</si>
  <si>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</si>
  <si>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</si>
  <si>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</si>
  <si>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</si>
  <si>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</si>
  <si>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</si>
  <si>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</si>
  <si>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</si>
  <si>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</si>
  <si>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</si>
  <si>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</si>
  <si>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</si>
  <si>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</si>
  <si>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</si>
  <si>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</si>
  <si>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</si>
  <si>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</si>
  <si>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</si>
  <si>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</si>
  <si>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</si>
  <si>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</si>
  <si>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</si>
  <si>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</si>
  <si>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</si>
  <si>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</si>
  <si>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</si>
  <si>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</si>
  <si>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</si>
  <si>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</si>
  <si>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</si>
  <si>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</si>
  <si>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</si>
  <si>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</si>
  <si>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</si>
  <si>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</si>
  <si>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</si>
  <si>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</si>
  <si>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</si>
  <si>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</si>
  <si>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</si>
  <si>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</si>
  <si>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</si>
  <si>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</si>
  <si>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</si>
  <si>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</si>
  <si>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</si>
  <si>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</si>
  <si>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</si>
  <si>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</si>
  <si>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</si>
  <si>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</si>
  <si>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</si>
  <si>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</si>
  <si>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</si>
  <si>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</si>
  <si>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</si>
  <si>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</si>
  <si>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</si>
  <si>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</si>
  <si>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</si>
  <si>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</si>
  <si>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</si>
  <si>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</si>
  <si>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</si>
  <si>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</si>
  <si>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</si>
  <si>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</si>
  <si>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</si>
  <si>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</si>
  <si>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</si>
  <si>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</si>
  <si>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</si>
  <si>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</si>
  <si>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</si>
  <si>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</si>
  <si>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</si>
  <si>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</si>
  <si>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</si>
  <si>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</si>
  <si>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</si>
  <si>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</si>
  <si>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</si>
  <si>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</si>
  <si>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</si>
  <si>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</si>
  <si>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</si>
  <si>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</si>
  <si>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</si>
  <si>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</si>
  <si>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</si>
  <si>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</si>
  <si>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</si>
  <si>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</si>
  <si>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</si>
  <si>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</si>
  <si>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</si>
  <si>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</si>
  <si>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</si>
  <si>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</si>
  <si>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</si>
  <si>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</si>
  <si>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</si>
  <si>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</si>
  <si>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</si>
  <si>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</si>
  <si>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</si>
  <si>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</si>
  <si>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</si>
  <si>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</si>
  <si>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</si>
  <si>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</si>
  <si>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</si>
  <si>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</si>
  <si>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</si>
  <si>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</si>
  <si>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</si>
  <si>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</si>
  <si>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</si>
  <si>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</si>
  <si>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</si>
  <si>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</si>
  <si>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</si>
  <si>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</si>
  <si>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</si>
  <si>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</si>
  <si>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</si>
  <si>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</si>
  <si>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</si>
  <si>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</si>
  <si>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</si>
  <si>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</si>
  <si>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</si>
  <si>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</si>
  <si>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</si>
  <si>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</si>
  <si>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</si>
  <si>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</si>
  <si>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</si>
  <si>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</si>
  <si>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</si>
  <si>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</si>
  <si>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</si>
  <si>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</si>
  <si>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</si>
  <si>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</si>
  <si>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</si>
  <si>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</si>
  <si>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</si>
  <si>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</si>
  <si>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</si>
  <si>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</si>
  <si>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</si>
  <si>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</si>
  <si>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</si>
  <si>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</si>
  <si>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</si>
  <si>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</si>
  <si>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</si>
  <si>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</si>
  <si>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</si>
  <si>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</si>
  <si>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</si>
  <si>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</si>
  <si>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</si>
  <si>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</si>
  <si>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</si>
  <si>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</si>
  <si>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</si>
  <si>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</si>
  <si>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</si>
  <si>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</si>
  <si>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</si>
  <si>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</si>
  <si>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</si>
  <si>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</si>
  <si>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</si>
  <si>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</si>
  <si>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</si>
  <si>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</si>
  <si>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</si>
  <si>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</si>
  <si>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</si>
  <si>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</si>
  <si>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</si>
  <si>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</si>
  <si>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</si>
  <si>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</si>
  <si>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</si>
  <si>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</si>
  <si>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</si>
  <si>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</si>
  <si>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</si>
  <si>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</si>
  <si>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</si>
  <si>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</si>
  <si>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</si>
  <si>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</si>
  <si>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</si>
  <si>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</si>
  <si>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</si>
  <si>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</si>
  <si>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</si>
  <si>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</si>
  <si>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</si>
  <si>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</si>
  <si>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</si>
  <si>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</si>
  <si>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</si>
  <si>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</si>
  <si>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</si>
  <si>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</si>
  <si>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</si>
  <si>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</si>
  <si>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</si>
  <si>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</si>
  <si>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</si>
  <si>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</si>
  <si>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</si>
  <si>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</si>
  <si>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</si>
  <si>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</si>
  <si>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</si>
  <si>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</si>
  <si>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</si>
  <si>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</si>
  <si>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</si>
  <si>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</si>
  <si>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</si>
  <si>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</si>
  <si>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</si>
  <si>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</si>
  <si>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</si>
  <si>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</si>
  <si>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</si>
  <si>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</si>
  <si>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</si>
  <si>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</si>
  <si>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</si>
  <si>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</si>
  <si>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</si>
  <si>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</si>
  <si>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</si>
  <si>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</si>
  <si>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</si>
  <si>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</si>
  <si>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</si>
  <si>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</si>
  <si>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</si>
  <si>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</si>
  <si>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</si>
  <si>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</si>
  <si>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</si>
  <si>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</si>
  <si>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</si>
  <si>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</si>
  <si>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</si>
  <si>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</si>
  <si>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</si>
  <si>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</si>
  <si>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</si>
  <si>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</si>
  <si>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</si>
  <si>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</si>
  <si>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</si>
  <si>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</si>
  <si>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</si>
  <si>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</si>
  <si>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</si>
  <si>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</si>
  <si>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</si>
  <si>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</si>
  <si>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</si>
  <si>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</si>
  <si>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</si>
  <si>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</si>
  <si>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</si>
  <si>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</si>
  <si>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</si>
  <si>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</si>
  <si>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</si>
  <si>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</si>
  <si>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</si>
  <si>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</si>
  <si>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</si>
  <si>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</si>
  <si>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</si>
  <si>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</si>
  <si>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</si>
  <si>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</si>
  <si>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</si>
  <si>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</si>
  <si>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</si>
  <si>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</si>
  <si>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</si>
  <si>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</si>
  <si>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</si>
  <si>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</si>
  <si>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</si>
  <si>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</si>
  <si>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</si>
  <si>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</si>
  <si>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</si>
  <si>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</si>
  <si>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</si>
  <si>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</si>
  <si>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</si>
  <si>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</si>
  <si>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</si>
  <si>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</si>
  <si>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</si>
  <si>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</si>
  <si>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</si>
  <si>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</si>
  <si>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</si>
  <si>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</si>
  <si>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</si>
  <si>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</si>
  <si>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</si>
  <si>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</si>
  <si>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</si>
  <si>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</si>
  <si>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</si>
  <si>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</si>
  <si>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</si>
  <si>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</si>
  <si>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</si>
  <si>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</si>
  <si>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</si>
  <si>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</si>
  <si>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</si>
  <si>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</si>
  <si>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</si>
  <si>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</si>
  <si>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</si>
  <si>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</si>
  <si>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</si>
  <si>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</si>
  <si>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</si>
  <si>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</si>
  <si>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</si>
  <si>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</si>
  <si>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</si>
  <si>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</si>
  <si>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</si>
  <si>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</si>
  <si>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</si>
  <si>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</si>
  <si>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</si>
  <si>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</si>
  <si>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</si>
  <si>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</si>
  <si>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</si>
  <si>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</si>
  <si>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</si>
  <si>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</si>
  <si>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</si>
  <si>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</si>
  <si>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</si>
  <si>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</si>
  <si>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</si>
  <si>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</si>
  <si>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</si>
  <si>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</si>
  <si>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</si>
  <si>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</si>
  <si>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</si>
  <si>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</si>
  <si>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</si>
  <si>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</si>
  <si>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</si>
  <si>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</si>
  <si>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</si>
  <si>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</si>
  <si>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</si>
  <si>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</si>
  <si>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</si>
  <si>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</si>
  <si>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</si>
  <si>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</si>
  <si>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</si>
  <si>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</si>
  <si>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</si>
  <si>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</si>
  <si>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</si>
  <si>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</si>
  <si>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</si>
  <si>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</si>
  <si>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</si>
  <si>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</si>
  <si>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</si>
  <si>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</si>
  <si>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</si>
  <si>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</si>
  <si>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</si>
  <si>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</si>
  <si>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</si>
  <si>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</si>
  <si>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</si>
  <si>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</si>
  <si>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</si>
  <si>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</si>
  <si>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</si>
  <si>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</si>
  <si>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</si>
  <si>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</si>
  <si>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</si>
  <si>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</si>
  <si>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</si>
  <si>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</si>
  <si>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</si>
  <si>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</si>
  <si>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</si>
  <si>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</si>
  <si>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</si>
  <si>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</si>
  <si>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</si>
  <si>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</si>
  <si>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</si>
  <si>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</si>
  <si>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</si>
  <si>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</si>
  <si>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</si>
  <si>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</si>
  <si>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</si>
  <si>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</si>
  <si>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</si>
  <si>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</si>
  <si>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</si>
  <si>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</si>
  <si>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</si>
  <si>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</si>
  <si>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</si>
  <si>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</si>
  <si>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</si>
  <si>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</si>
  <si>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</si>
  <si>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</si>
  <si>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</si>
  <si>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</si>
  <si>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</si>
  <si>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</si>
  <si>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</si>
  <si>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</si>
  <si>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</si>
  <si>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</si>
  <si>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</si>
  <si>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</si>
  <si>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</si>
  <si>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</si>
  <si>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</si>
  <si>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</si>
  <si>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</si>
  <si>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</si>
  <si>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</si>
  <si>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</si>
  <si>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</si>
  <si>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</si>
  <si>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</si>
  <si>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</si>
  <si>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</si>
  <si>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</si>
  <si>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</si>
  <si>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</si>
  <si>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</si>
  <si>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</si>
  <si>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</si>
  <si>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</si>
  <si>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</si>
  <si>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</si>
  <si>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</si>
  <si>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</si>
  <si>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</si>
  <si>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</si>
  <si>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</si>
  <si>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</si>
  <si>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</si>
  <si>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</si>
  <si>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</si>
  <si>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</si>
  <si>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</si>
  <si>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</si>
  <si>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</si>
  <si>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</si>
  <si>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</si>
  <si>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</si>
  <si>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</si>
  <si>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</si>
  <si>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</si>
  <si>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</si>
  <si>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</si>
  <si>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</si>
  <si>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</si>
  <si>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</si>
  <si>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</si>
  <si>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</si>
  <si>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</si>
  <si>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</si>
  <si>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</si>
  <si>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</si>
  <si>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</si>
  <si>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</si>
  <si>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</si>
  <si>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</si>
  <si>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</si>
  <si>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</si>
  <si>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</si>
  <si>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</si>
  <si>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</si>
  <si>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</si>
  <si>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</si>
  <si>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</si>
  <si>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</si>
  <si>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</si>
  <si>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</si>
  <si>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</si>
  <si>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</si>
  <si>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</si>
  <si>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</si>
  <si>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</si>
  <si>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</si>
  <si>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</si>
  <si>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</si>
  <si>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</si>
  <si>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</si>
  <si>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</si>
  <si>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</si>
  <si>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</si>
  <si>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</si>
  <si>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</si>
  <si>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</si>
  <si>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</si>
  <si>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</si>
  <si>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</si>
  <si>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</si>
  <si>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</si>
  <si>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</si>
  <si>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</si>
  <si>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</si>
  <si>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</si>
  <si>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</si>
  <si>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</si>
  <si>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</si>
  <si>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</si>
  <si>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</si>
  <si>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</si>
  <si>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</si>
  <si>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</si>
  <si>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</si>
  <si>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</si>
  <si>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</si>
  <si>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</si>
  <si>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</si>
  <si>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</si>
  <si>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</si>
  <si>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</si>
  <si>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</si>
  <si>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</si>
  <si>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</si>
  <si>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</si>
  <si>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</si>
  <si>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</si>
  <si>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</si>
  <si>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</si>
  <si>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</si>
  <si>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</si>
  <si>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</si>
  <si>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</si>
  <si>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</si>
  <si>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</si>
  <si>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</si>
  <si>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</si>
  <si>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</si>
  <si>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</si>
  <si>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</si>
  <si>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</si>
  <si>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</si>
  <si>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</si>
  <si>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</si>
  <si>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</si>
  <si>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</si>
  <si>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</si>
  <si>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</si>
  <si>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</si>
  <si>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</si>
  <si>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</si>
  <si>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</si>
  <si>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</si>
  <si>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</si>
  <si>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</si>
  <si>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</si>
  <si>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</si>
  <si>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</si>
  <si>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</si>
  <si>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</si>
  <si>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</si>
  <si>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</si>
  <si>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</si>
  <si>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</si>
  <si>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</si>
  <si>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</si>
  <si>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</si>
  <si>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</si>
  <si>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</si>
  <si>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</si>
  <si>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</si>
  <si>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</si>
  <si>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</si>
  <si>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</si>
  <si>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</si>
  <si>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</si>
  <si>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</si>
  <si>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</si>
  <si>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</si>
  <si>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</si>
  <si>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</si>
  <si>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</si>
  <si>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</si>
  <si>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</si>
  <si>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</si>
  <si>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</si>
  <si>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</si>
  <si>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</si>
  <si>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</si>
  <si>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</si>
  <si>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</si>
  <si>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</si>
  <si>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</si>
  <si>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</si>
  <si>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</si>
  <si>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</si>
  <si>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</si>
  <si>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</si>
  <si>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</si>
  <si>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</si>
  <si>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</si>
  <si>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</si>
  <si>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</si>
  <si>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</si>
  <si>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</si>
  <si>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</si>
  <si>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</si>
  <si>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</si>
  <si>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</si>
  <si>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</si>
  <si>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</si>
  <si>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</si>
  <si>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</si>
  <si>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</si>
  <si>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</si>
  <si>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</si>
  <si>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</si>
  <si>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</si>
  <si>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</si>
  <si>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</si>
  <si>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</si>
  <si>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</si>
  <si>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</si>
  <si>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</si>
  <si>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</si>
  <si>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</si>
  <si>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</si>
  <si>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</si>
  <si>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</si>
  <si>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</si>
  <si>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</si>
  <si>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</si>
  <si>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</si>
  <si>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</si>
  <si>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</si>
  <si>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</si>
  <si>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</si>
  <si>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</si>
  <si>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</si>
  <si>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</si>
  <si>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</si>
  <si>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</si>
  <si>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</si>
  <si>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</si>
  <si>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</si>
  <si>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</si>
  <si>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</si>
  <si>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</si>
  <si>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</si>
  <si>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</si>
  <si>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</si>
  <si>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</si>
  <si>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</si>
  <si>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</si>
  <si>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</si>
  <si>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</si>
  <si>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</si>
  <si>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</si>
  <si>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</si>
  <si>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</si>
  <si>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</si>
  <si>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</si>
  <si>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</si>
  <si>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</si>
  <si>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</si>
  <si>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</si>
  <si>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</si>
  <si>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</si>
  <si>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</si>
  <si>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</si>
  <si>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</si>
  <si>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</si>
  <si>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</si>
  <si>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</si>
  <si>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</si>
  <si>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</si>
  <si>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</si>
  <si>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</si>
  <si>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</si>
  <si>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</si>
  <si>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</si>
  <si>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</si>
  <si>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</si>
  <si>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</si>
  <si>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</si>
  <si>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</si>
  <si>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</si>
  <si>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</si>
  <si>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</si>
  <si>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</si>
  <si>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</si>
  <si>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</si>
  <si>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</si>
  <si>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</si>
  <si>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</si>
  <si>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</si>
  <si>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</si>
  <si>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</si>
  <si>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</si>
  <si>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</si>
  <si>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</si>
  <si>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</si>
  <si>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</si>
  <si>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</si>
  <si>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</si>
  <si>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</si>
  <si>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</si>
  <si>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</si>
  <si>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</si>
  <si>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</si>
  <si>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</si>
  <si>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</si>
  <si>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</si>
  <si>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</si>
  <si>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</si>
  <si>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</si>
  <si>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</si>
  <si>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</si>
  <si>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</si>
  <si>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</si>
  <si>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</si>
  <si>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</si>
  <si>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</si>
  <si>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</si>
  <si>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</si>
  <si>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</si>
  <si>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</si>
  <si>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</si>
  <si>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</si>
  <si>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</si>
  <si>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</si>
  <si>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</si>
  <si>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</si>
  <si>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</si>
  <si>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</si>
  <si>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</si>
  <si>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</si>
  <si>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</si>
  <si>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</si>
  <si>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</si>
  <si>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</si>
  <si>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</si>
  <si>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</si>
  <si>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</si>
  <si>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</si>
  <si>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</si>
  <si>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</si>
  <si>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</si>
  <si>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</si>
  <si>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</si>
  <si>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</si>
  <si>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</si>
  <si>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</si>
  <si>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</si>
  <si>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</si>
  <si>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</si>
  <si>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</si>
  <si>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</si>
  <si>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</si>
  <si>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</si>
  <si>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</si>
  <si>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</si>
  <si>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</si>
  <si>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</si>
  <si>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</si>
  <si>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</si>
  <si>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</si>
  <si>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</si>
  <si>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</si>
  <si>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</si>
  <si>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</si>
  <si>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</si>
  <si>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</si>
  <si>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</si>
  <si>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</si>
  <si>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</si>
  <si>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</si>
  <si>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</si>
  <si>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</si>
  <si>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</si>
  <si>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</si>
  <si>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</si>
  <si>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</si>
  <si>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</si>
  <si>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</si>
  <si>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</si>
  <si>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</si>
  <si>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</si>
  <si>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</si>
  <si>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</si>
  <si>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</si>
  <si>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</si>
  <si>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</si>
  <si>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</si>
  <si>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</si>
  <si>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</si>
  <si>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</si>
  <si>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</si>
  <si>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</si>
  <si>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</si>
  <si>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</si>
  <si>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</si>
  <si>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</si>
  <si>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</si>
  <si>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</si>
  <si>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</si>
  <si>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</si>
  <si>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</si>
  <si>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</si>
  <si>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</si>
  <si>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</si>
  <si>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</si>
  <si>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</si>
  <si>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</si>
  <si>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</si>
  <si>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</si>
  <si>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</si>
  <si>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</si>
  <si>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</si>
  <si>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</si>
  <si>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</si>
  <si>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</si>
  <si>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</si>
  <si>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</si>
  <si>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</si>
  <si>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</si>
  <si>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</si>
  <si>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</si>
  <si>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</si>
  <si>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</si>
  <si>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</si>
  <si>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</si>
  <si>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</si>
  <si>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</si>
  <si>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</si>
  <si>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</si>
  <si>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</si>
  <si>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</si>
  <si>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</si>
  <si>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</si>
  <si>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</si>
  <si>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</si>
  <si>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</si>
  <si>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</si>
  <si>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</si>
  <si>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</si>
  <si>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</si>
  <si>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</si>
  <si>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</si>
  <si>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</si>
  <si>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</si>
  <si>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</si>
  <si>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</si>
  <si>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</si>
  <si>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</si>
  <si>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</si>
  <si>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</si>
  <si>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</si>
  <si>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</si>
  <si>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</si>
  <si>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</si>
  <si>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</si>
  <si>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</si>
  <si>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</si>
  <si>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</si>
  <si>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</si>
  <si>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</si>
  <si>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</si>
  <si>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</si>
  <si>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</si>
  <si>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</si>
  <si>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</si>
  <si>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</si>
  <si>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</si>
  <si>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</si>
  <si>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</si>
  <si>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</si>
  <si>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</si>
  <si>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</si>
  <si>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</si>
  <si>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</si>
  <si>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</si>
  <si>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</si>
  <si>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</si>
  <si>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</si>
  <si>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</si>
  <si>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</si>
  <si>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</si>
  <si>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</si>
  <si>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</si>
  <si>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</si>
  <si>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</si>
  <si>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</si>
  <si>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</si>
  <si>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</si>
  <si>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</si>
  <si>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</si>
  <si>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</si>
  <si>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</si>
  <si>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</si>
  <si>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</si>
  <si>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</si>
  <si>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</si>
  <si>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</si>
  <si>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</si>
  <si>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</si>
  <si>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</si>
  <si>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</si>
  <si>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</si>
  <si>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</si>
  <si>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</si>
  <si>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</si>
  <si>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</si>
  <si>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</si>
  <si>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</si>
  <si>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</si>
  <si>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</si>
  <si>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</si>
  <si>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</si>
  <si>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</si>
  <si>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</si>
  <si>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</si>
  <si>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</si>
  <si>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</si>
  <si>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</si>
  <si>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</si>
  <si>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</si>
  <si>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</si>
  <si>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</si>
  <si>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</si>
  <si>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</si>
  <si>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</si>
  <si>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</si>
  <si>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</si>
  <si>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</si>
  <si>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</si>
  <si>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</si>
  <si>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</si>
  <si>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</si>
  <si>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</si>
  <si>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</si>
  <si>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</si>
  <si>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</si>
  <si>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</si>
  <si>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</si>
  <si>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</si>
  <si>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</si>
  <si>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</si>
  <si>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</si>
  <si>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</si>
  <si>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</si>
  <si>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</si>
  <si>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</si>
  <si>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</si>
  <si>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</si>
  <si>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</si>
  <si>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</si>
  <si>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</si>
  <si>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</si>
  <si>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</si>
  <si>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</si>
  <si>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</si>
  <si>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</si>
  <si>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</si>
  <si>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</si>
  <si>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</si>
  <si>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</si>
  <si>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</si>
  <si>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</si>
  <si>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</si>
  <si>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</si>
  <si>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</si>
  <si>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</si>
  <si>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</si>
  <si>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</si>
  <si>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</si>
  <si>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</si>
  <si>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</si>
  <si>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</si>
  <si>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</si>
  <si>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</si>
  <si>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</si>
  <si>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</si>
  <si>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</si>
  <si>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</si>
  <si>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</si>
  <si>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</si>
  <si>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</si>
  <si>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</si>
  <si>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</si>
  <si>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</si>
  <si>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</si>
  <si>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</si>
  <si>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</si>
  <si>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</si>
  <si>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</si>
  <si>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</si>
  <si>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</si>
  <si>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</si>
  <si>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</si>
  <si>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</si>
  <si>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</si>
  <si>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</si>
  <si>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</si>
  <si>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</si>
  <si>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</si>
  <si>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</si>
  <si>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</si>
  <si>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</si>
  <si>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</si>
  <si>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</si>
  <si>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</si>
  <si>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</si>
  <si>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</si>
  <si>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</si>
  <si>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</si>
  <si>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</si>
  <si>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</si>
  <si>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</si>
  <si>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</si>
  <si>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</si>
  <si>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</si>
  <si>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</si>
  <si>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</si>
  <si>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</si>
  <si>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</si>
  <si>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</si>
  <si>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</si>
  <si>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</si>
  <si>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</si>
  <si>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</si>
  <si>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</si>
  <si>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</si>
  <si>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</si>
  <si>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</si>
  <si>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</si>
  <si>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</si>
  <si>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</si>
  <si>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</si>
  <si>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</si>
  <si>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</si>
  <si>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</si>
  <si>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</si>
  <si>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</si>
  <si>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</si>
  <si>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</si>
  <si>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</si>
  <si>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</si>
  <si>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</si>
  <si>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</si>
  <si>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</si>
  <si>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</si>
  <si>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</si>
  <si>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</si>
  <si>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</si>
  <si>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</si>
  <si>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</si>
  <si>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</si>
  <si>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</si>
  <si>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</si>
  <si>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</si>
  <si>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</si>
  <si>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</si>
  <si>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</si>
  <si>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</si>
  <si>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</si>
  <si>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</si>
  <si>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</si>
  <si>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</si>
  <si>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</si>
  <si>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</si>
  <si>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</si>
  <si>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</si>
  <si>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</si>
  <si>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</si>
  <si>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</si>
  <si>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</si>
  <si>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</si>
  <si>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</si>
  <si>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</si>
  <si>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</si>
  <si>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</si>
  <si>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</si>
  <si>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</si>
  <si>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</si>
  <si>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</si>
  <si>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</si>
  <si>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</si>
  <si>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</si>
  <si>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</si>
  <si>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</si>
  <si>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</si>
  <si>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</si>
  <si>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</si>
  <si>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</si>
  <si>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</si>
  <si>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</si>
  <si>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</si>
  <si>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</si>
  <si>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</si>
  <si>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</si>
  <si>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</si>
  <si>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</si>
  <si>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</si>
  <si>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</si>
  <si>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</si>
  <si>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</si>
  <si>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</si>
  <si>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</si>
  <si>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</si>
  <si>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</si>
  <si>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</si>
  <si>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</si>
  <si>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</si>
  <si>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</si>
  <si>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</si>
  <si>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</si>
  <si>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</si>
  <si>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</si>
  <si>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</si>
  <si>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</si>
  <si>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</si>
  <si>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</si>
  <si>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</si>
  <si>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</si>
  <si>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</si>
  <si>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</si>
  <si>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</si>
  <si>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</si>
  <si>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</si>
  <si>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</si>
  <si>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</si>
  <si>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</si>
  <si>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</si>
  <si>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</si>
  <si>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</si>
  <si>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</si>
  <si>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</si>
  <si>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</si>
  <si>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</si>
  <si>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</si>
  <si>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</si>
  <si>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</si>
  <si>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</si>
  <si>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</si>
  <si>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</si>
  <si>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</si>
  <si>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</si>
  <si>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</si>
  <si>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</si>
  <si>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</si>
  <si>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</si>
  <si>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</si>
  <si>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</si>
  <si>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</si>
  <si>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</si>
  <si>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</si>
  <si>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</si>
  <si>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</si>
  <si>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</si>
  <si>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</si>
  <si>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</si>
  <si>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</si>
  <si>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</si>
  <si>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</si>
  <si>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</si>
  <si>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</si>
  <si>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</si>
  <si>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</si>
  <si>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</si>
  <si>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</si>
  <si>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</si>
  <si>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</si>
  <si>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</si>
  <si>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</si>
  <si>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</si>
  <si>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</si>
  <si>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</si>
  <si>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</si>
  <si>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</si>
  <si>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</si>
  <si>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</si>
  <si>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</si>
  <si>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</si>
  <si>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</si>
  <si>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</si>
  <si>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</si>
  <si>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</si>
  <si>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</si>
  <si>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</si>
  <si>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</si>
  <si>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</si>
  <si>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</si>
  <si>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</si>
  <si>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</si>
  <si>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</si>
  <si>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</si>
  <si>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</si>
  <si>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</si>
  <si>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</si>
  <si>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</si>
  <si>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</si>
  <si>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</si>
  <si>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</si>
  <si>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</si>
  <si>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</si>
  <si>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</si>
  <si>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</si>
  <si>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</si>
  <si>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</si>
  <si>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</si>
  <si>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</si>
  <si>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</si>
  <si>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</si>
  <si>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</si>
  <si>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</si>
  <si>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</si>
  <si>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</si>
  <si>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</si>
  <si>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</si>
  <si>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</si>
  <si>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</si>
  <si>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</si>
  <si>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</si>
  <si>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</si>
  <si>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</si>
  <si>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</si>
  <si>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</si>
  <si>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</si>
  <si>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</si>
  <si>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</si>
  <si>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</si>
  <si>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</si>
  <si>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</si>
  <si>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</si>
  <si>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</si>
  <si>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</si>
  <si>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</si>
  <si>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</si>
  <si>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</si>
  <si>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</si>
  <si>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</si>
  <si>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</si>
  <si>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</si>
  <si>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</si>
  <si>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</si>
  <si>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</si>
  <si>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</si>
  <si>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</si>
  <si>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</si>
  <si>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</si>
  <si>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</si>
  <si>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</si>
  <si>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</si>
  <si>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</si>
  <si>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</si>
  <si>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</si>
  <si>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</si>
  <si>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</si>
  <si>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</si>
  <si>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</si>
  <si>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</si>
  <si>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</si>
  <si>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</si>
  <si>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</si>
  <si>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</si>
  <si>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</si>
  <si>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</si>
  <si>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</si>
  <si>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</si>
  <si>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</si>
  <si>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</si>
  <si>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</si>
  <si>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</si>
  <si>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</si>
  <si>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</si>
  <si>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</si>
  <si>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</si>
  <si>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</si>
  <si>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</si>
  <si>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</si>
  <si>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</si>
  <si>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</si>
  <si>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</si>
  <si>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</si>
  <si>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</si>
  <si>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</si>
  <si>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</si>
  <si>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</si>
  <si>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</si>
  <si>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</si>
  <si>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</si>
  <si>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</si>
  <si>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</si>
  <si>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</si>
  <si>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</si>
  <si>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</si>
  <si>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</si>
  <si>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</si>
  <si>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</si>
  <si>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</si>
  <si>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</si>
  <si>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</si>
  <si>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</si>
  <si>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</si>
  <si>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</si>
  <si>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</si>
  <si>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</si>
  <si>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</si>
  <si>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</si>
  <si>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</si>
  <si>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</si>
  <si>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</si>
  <si>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</si>
  <si>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</si>
  <si>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</si>
  <si>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</si>
  <si>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</si>
  <si>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</si>
  <si>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</si>
  <si>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</si>
  <si>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</si>
  <si>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</si>
  <si>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</si>
  <si>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</si>
  <si>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</si>
  <si>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</si>
  <si>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</si>
  <si>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</si>
  <si>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</si>
  <si>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</si>
  <si>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</si>
  <si>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</si>
  <si>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</si>
  <si>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</si>
  <si>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</si>
  <si>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</si>
  <si>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</si>
  <si>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</si>
  <si>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</si>
  <si>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</si>
  <si>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</si>
  <si>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</si>
  <si>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</si>
  <si>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</si>
  <si>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</si>
  <si>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</si>
  <si>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</si>
  <si>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</si>
  <si>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</si>
  <si>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</si>
  <si>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</si>
  <si>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</si>
  <si>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</si>
  <si>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</si>
  <si>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</si>
  <si>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</si>
  <si>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</si>
  <si>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</si>
  <si>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</si>
  <si>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</si>
  <si>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</si>
  <si>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</si>
  <si>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</si>
  <si>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</si>
  <si>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</si>
  <si>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</si>
  <si>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</si>
  <si>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</si>
  <si>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</si>
  <si>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</si>
  <si>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</si>
  <si>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</si>
  <si>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</si>
  <si>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</si>
  <si>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</si>
  <si>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</si>
  <si>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</si>
  <si>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</si>
  <si>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</si>
  <si>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</si>
  <si>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</si>
  <si>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</si>
  <si>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</si>
  <si>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</si>
  <si>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</si>
  <si>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</si>
  <si>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</si>
  <si>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</si>
  <si>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</si>
  <si>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</si>
  <si>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</si>
  <si>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</si>
  <si>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</si>
  <si>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</si>
  <si>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</si>
  <si>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</si>
  <si>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</si>
  <si>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</si>
  <si>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</si>
  <si>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</si>
  <si>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</si>
  <si>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</si>
  <si>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</si>
  <si>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</si>
  <si>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</si>
  <si>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</si>
  <si>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</si>
  <si>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</si>
  <si>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</si>
  <si>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</si>
  <si>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</si>
  <si>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</si>
  <si>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</si>
  <si>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</si>
  <si>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</si>
  <si>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</si>
  <si>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</si>
  <si>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</si>
  <si>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</si>
  <si>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</si>
  <si>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</si>
  <si>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</si>
  <si>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</si>
  <si>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</si>
  <si>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</si>
  <si>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</si>
  <si>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</si>
  <si>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</si>
  <si>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</si>
  <si>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</si>
  <si>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</si>
  <si>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</si>
  <si>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</si>
  <si>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</si>
  <si>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</si>
  <si>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</si>
  <si>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</si>
  <si>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</si>
  <si>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</si>
  <si>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</si>
  <si>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</si>
  <si>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</si>
  <si>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</si>
  <si>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</si>
  <si>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</si>
  <si>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</si>
  <si>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</si>
  <si>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</si>
  <si>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</si>
  <si>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</si>
  <si>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</si>
  <si>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</si>
  <si>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</si>
  <si>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</si>
  <si>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</si>
  <si>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</si>
  <si>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</si>
  <si>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</si>
  <si>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</si>
  <si>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</si>
  <si>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</si>
  <si>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</si>
  <si>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</si>
  <si>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</si>
  <si>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</si>
  <si>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</si>
  <si>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</si>
  <si>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</si>
  <si>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</si>
  <si>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</si>
  <si>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</si>
  <si>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</si>
  <si>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</si>
  <si>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</si>
  <si>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</si>
  <si>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</si>
  <si>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</si>
  <si>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</si>
  <si>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</si>
  <si>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</si>
  <si>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</si>
  <si>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</si>
  <si>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</si>
  <si>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</si>
  <si>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</si>
  <si>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</si>
  <si>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</si>
  <si>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</si>
  <si>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</si>
  <si>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</si>
  <si>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</si>
  <si>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</si>
  <si>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</si>
  <si>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</si>
  <si>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</si>
  <si>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</si>
  <si>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</si>
  <si>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</si>
  <si>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</si>
  <si>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</si>
  <si>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</si>
  <si>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</si>
  <si>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</si>
  <si>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</si>
  <si>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</si>
  <si>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</si>
  <si>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</si>
  <si>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</si>
  <si>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</si>
  <si>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</si>
  <si>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</si>
  <si>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</si>
  <si>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</si>
  <si>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</si>
  <si>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</si>
  <si>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</si>
  <si>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</si>
  <si>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</si>
  <si>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</si>
  <si>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</si>
  <si>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</si>
  <si>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</si>
  <si>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</si>
  <si>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</si>
  <si>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</si>
  <si>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</si>
  <si>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</si>
  <si>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</si>
  <si>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</si>
  <si>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</si>
  <si>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</si>
  <si>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</si>
  <si>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</si>
  <si>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</si>
  <si>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</si>
  <si>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</si>
  <si>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</si>
  <si>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</si>
  <si>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</si>
  <si>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</si>
  <si>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</si>
  <si>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</si>
  <si>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</si>
  <si>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</si>
  <si>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</si>
  <si>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</si>
  <si>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</si>
  <si>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</si>
  <si>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</si>
  <si>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</si>
  <si>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</si>
  <si>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</si>
  <si>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</si>
  <si>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</si>
  <si>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</si>
  <si>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</si>
  <si>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</si>
  <si>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</si>
  <si>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</si>
  <si>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</si>
  <si>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</si>
  <si>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</si>
  <si>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</si>
  <si>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</si>
  <si>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</si>
  <si>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</si>
  <si>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</si>
  <si>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</si>
  <si>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</si>
  <si>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</si>
  <si>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</si>
  <si>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</si>
  <si>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</si>
  <si>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</si>
  <si>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</si>
  <si>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</si>
  <si>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</si>
  <si>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</si>
  <si>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</si>
  <si>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</si>
  <si>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</si>
  <si>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</si>
  <si>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</si>
  <si>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</si>
  <si>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</si>
  <si>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</si>
  <si>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</si>
  <si>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</si>
  <si>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</si>
  <si>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</si>
  <si>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</si>
  <si>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</si>
  <si>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</si>
  <si>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</si>
  <si>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</si>
  <si>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</si>
  <si>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</si>
  <si>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</si>
  <si>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</si>
  <si>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</si>
  <si>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</si>
  <si>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</si>
  <si>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</si>
  <si>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</si>
  <si>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</si>
  <si>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</si>
  <si>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</si>
  <si>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</si>
  <si>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</si>
  <si>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</si>
  <si>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</si>
  <si>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</si>
  <si>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</si>
  <si>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</si>
  <si>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</si>
  <si>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</si>
  <si>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</si>
  <si>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</si>
  <si>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</si>
  <si>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</si>
  <si>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</si>
  <si>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</si>
  <si>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</si>
  <si>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</si>
  <si>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</si>
  <si>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</si>
  <si>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</si>
  <si>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</si>
  <si>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</si>
  <si>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</si>
  <si>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</si>
  <si>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</si>
  <si>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</si>
  <si>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</si>
  <si>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</si>
  <si>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</si>
  <si>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</si>
  <si>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</si>
  <si>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</si>
  <si>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</si>
  <si>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</si>
  <si>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</si>
  <si>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</si>
  <si>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</si>
  <si>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</si>
  <si>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</si>
  <si>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</si>
  <si>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</si>
  <si>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</si>
  <si>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</si>
  <si>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</si>
  <si>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</si>
  <si>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</si>
  <si>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</si>
  <si>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</si>
  <si>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</si>
  <si>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</si>
  <si>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</si>
  <si>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</si>
  <si>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</si>
  <si>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</si>
  <si>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</si>
  <si>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</si>
  <si>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</si>
  <si>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</si>
  <si>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</si>
  <si>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</si>
  <si>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</si>
  <si>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</si>
  <si>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</si>
  <si>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</si>
  <si>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</si>
  <si>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</si>
  <si>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</si>
  <si>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</si>
  <si>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</si>
  <si>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</si>
  <si>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</si>
  <si>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</si>
  <si>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</si>
  <si>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</si>
  <si>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</si>
  <si>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</si>
  <si>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</si>
  <si>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</si>
  <si>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</si>
  <si>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</si>
  <si>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</si>
  <si>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</si>
  <si>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</si>
  <si>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</si>
  <si>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</si>
  <si>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</si>
  <si>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</si>
  <si>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</si>
  <si>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</si>
  <si>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</si>
  <si>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</si>
  <si>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</si>
  <si>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</si>
  <si>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</si>
  <si>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</si>
  <si>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</si>
  <si>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</si>
  <si>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</si>
  <si>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</si>
  <si>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</si>
  <si>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</si>
  <si>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</si>
  <si>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</si>
  <si>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</si>
  <si>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</si>
  <si>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</si>
  <si>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</si>
  <si>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</si>
  <si>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</si>
  <si>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</si>
  <si>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</si>
  <si>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</si>
  <si>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</si>
  <si>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</si>
  <si>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</si>
  <si>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</si>
  <si>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</si>
  <si>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</si>
  <si>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</si>
  <si>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</si>
  <si>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</si>
  <si>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</si>
  <si>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</si>
  <si>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</si>
  <si>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</si>
  <si>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</si>
  <si>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</si>
  <si>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</si>
  <si>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</si>
  <si>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</si>
  <si>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</si>
  <si>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</si>
  <si>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</si>
  <si>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</si>
  <si>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</si>
  <si>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</si>
  <si>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</si>
  <si>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</si>
  <si>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</si>
  <si>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</si>
  <si>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</si>
  <si>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</si>
  <si>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</si>
  <si>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</si>
  <si>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</si>
  <si>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</si>
  <si>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</si>
  <si>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</si>
  <si>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</si>
  <si>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</si>
  <si>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</si>
  <si>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</si>
  <si>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</si>
  <si>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</si>
  <si>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</si>
  <si>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</si>
  <si>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</si>
  <si>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</si>
  <si>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</si>
  <si>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</si>
  <si>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</si>
  <si>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</si>
  <si>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</si>
  <si>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</si>
  <si>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</si>
  <si>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</si>
  <si>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</si>
  <si>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</si>
  <si>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</si>
  <si>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</si>
  <si>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</si>
  <si>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</si>
  <si>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</si>
  <si>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</si>
  <si>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</si>
  <si>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</si>
  <si>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</si>
  <si>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</si>
  <si>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</si>
  <si>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</si>
  <si>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</si>
  <si>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</si>
  <si>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</si>
  <si>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</si>
  <si>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</si>
  <si>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</si>
  <si>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</si>
  <si>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</si>
  <si>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</si>
  <si>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</si>
  <si>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</si>
  <si>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</si>
  <si>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</si>
  <si>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</si>
  <si>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</si>
  <si>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</si>
  <si>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</si>
  <si>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</si>
  <si>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</si>
  <si>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</si>
  <si>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</si>
  <si>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</si>
  <si>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</si>
  <si>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</si>
  <si>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</si>
  <si>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</si>
  <si>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</si>
  <si>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</si>
  <si>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</si>
  <si>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</si>
  <si>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</si>
  <si>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</si>
  <si>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</si>
  <si>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</si>
  <si>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</si>
  <si>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</si>
  <si>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</si>
  <si>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</si>
  <si>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</si>
  <si>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</si>
  <si>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</si>
  <si>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</si>
  <si>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</si>
  <si>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</si>
  <si>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</si>
  <si>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</si>
  <si>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</si>
  <si>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</si>
  <si>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</si>
  <si>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</si>
  <si>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</si>
  <si>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</si>
  <si>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</si>
  <si>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</si>
  <si>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</si>
  <si>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</si>
  <si>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</si>
  <si>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</si>
  <si>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</si>
  <si>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</si>
  <si>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</si>
  <si>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</si>
  <si>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</si>
  <si>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</si>
  <si>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</si>
  <si>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</si>
  <si>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</si>
  <si>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</si>
  <si>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</si>
  <si>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</si>
  <si>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</si>
  <si>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</si>
  <si>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</si>
  <si>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</si>
  <si>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</si>
  <si>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</si>
  <si>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</si>
  <si>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</si>
  <si>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</si>
  <si>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</si>
  <si>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</si>
  <si>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</si>
  <si>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</si>
  <si>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</si>
  <si>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</si>
  <si>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</si>
  <si>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</si>
  <si>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</si>
  <si>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</si>
  <si>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</si>
  <si>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</si>
  <si>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</si>
  <si>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</si>
  <si>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</si>
  <si>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</si>
  <si>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</si>
  <si>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</si>
  <si>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</si>
  <si>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</si>
  <si>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</si>
  <si>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</si>
  <si>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</si>
  <si>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</si>
  <si>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</si>
  <si>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</si>
  <si>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</si>
  <si>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</si>
  <si>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</si>
  <si>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</si>
  <si>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</si>
  <si>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</si>
  <si>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</si>
  <si>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</si>
  <si>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</si>
  <si>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</si>
  <si>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</si>
  <si>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</si>
  <si>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</si>
  <si>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</si>
  <si>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</si>
  <si>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</si>
  <si>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</si>
  <si>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</si>
  <si>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</si>
  <si>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</si>
  <si>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</si>
  <si>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</si>
  <si>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</si>
  <si>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</si>
  <si>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</si>
  <si>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</si>
  <si>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</si>
  <si>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</si>
  <si>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</si>
  <si>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</si>
  <si>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</si>
  <si>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</si>
  <si>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</si>
  <si>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</si>
  <si>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</si>
  <si>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</si>
  <si>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</si>
  <si>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</si>
  <si>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</si>
  <si>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</si>
  <si>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</si>
  <si>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</si>
  <si>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</si>
  <si>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</si>
  <si>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</si>
  <si>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</si>
  <si>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</si>
  <si>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</si>
  <si>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</si>
  <si>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</si>
  <si>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</si>
  <si>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</si>
  <si>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</si>
  <si>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</si>
  <si>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</si>
  <si>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</si>
  <si>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</si>
  <si>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</si>
  <si>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</si>
  <si>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</si>
  <si>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</si>
  <si>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</si>
  <si>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</si>
  <si>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</si>
  <si>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</si>
  <si>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</si>
  <si>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</si>
  <si>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</si>
  <si>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</si>
  <si>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</si>
  <si>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</si>
  <si>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</si>
  <si>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</si>
  <si>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</si>
  <si>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</si>
  <si>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</si>
  <si>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</si>
  <si>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</si>
  <si>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</si>
  <si>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</si>
  <si>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</si>
  <si>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</si>
  <si>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</si>
  <si>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</si>
  <si>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</si>
  <si>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</si>
  <si>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</si>
  <si>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</si>
  <si>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</si>
  <si>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</si>
  <si>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</si>
  <si>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</si>
  <si>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</si>
  <si>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</si>
  <si>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</si>
  <si>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</si>
  <si>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</si>
  <si>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</si>
  <si>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</si>
  <si>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</si>
  <si>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</si>
  <si>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</si>
  <si>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</si>
  <si>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</si>
  <si>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</si>
  <si>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</si>
  <si>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</si>
  <si>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</si>
  <si>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</si>
  <si>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</si>
  <si>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</si>
  <si>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</si>
  <si>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</si>
  <si>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</si>
  <si>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</si>
  <si>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</si>
  <si>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</si>
  <si>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</si>
  <si>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</si>
  <si>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</si>
  <si>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</si>
  <si>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</si>
  <si>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</si>
  <si>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</si>
  <si>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</si>
  <si>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</si>
  <si>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</si>
  <si>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</si>
  <si>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</si>
  <si>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</si>
  <si>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</si>
  <si>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</si>
  <si>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</si>
  <si>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</si>
  <si>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</si>
  <si>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</si>
  <si>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</si>
  <si>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</si>
  <si>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</si>
  <si>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</si>
  <si>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</si>
  <si>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</si>
  <si>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</si>
  <si>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</si>
  <si>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</si>
  <si>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</si>
  <si>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</si>
  <si>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</si>
  <si>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</si>
  <si>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</si>
  <si>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</si>
  <si>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</si>
  <si>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</si>
  <si>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</si>
  <si>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</si>
  <si>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</si>
  <si>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</si>
  <si>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</si>
  <si>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</si>
  <si>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</si>
  <si>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</si>
  <si>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</si>
  <si>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</si>
  <si>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</si>
  <si>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</si>
  <si>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</si>
  <si>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</si>
  <si>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</si>
  <si>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</si>
  <si>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</si>
  <si>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</si>
  <si>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</si>
  <si>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</si>
  <si>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</si>
  <si>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</si>
  <si>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</si>
  <si>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</si>
  <si>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</si>
  <si>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</si>
  <si>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</si>
  <si>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</si>
  <si>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</si>
  <si>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</si>
  <si>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</si>
  <si>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</si>
  <si>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</si>
  <si>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</si>
  <si>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</si>
  <si>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</si>
  <si>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</si>
  <si>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</si>
  <si>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</si>
  <si>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</si>
  <si>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</si>
  <si>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</si>
  <si>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</si>
  <si>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</si>
  <si>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</si>
  <si>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</si>
  <si>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</si>
  <si>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</si>
  <si>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</si>
  <si>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</si>
  <si>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</si>
  <si>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</si>
  <si>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</si>
  <si>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</si>
  <si>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</si>
  <si>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</si>
  <si>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</si>
  <si>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</si>
  <si>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</si>
  <si>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</si>
  <si>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</si>
  <si>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</si>
  <si>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</si>
  <si>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</si>
  <si>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</si>
  <si>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</si>
  <si>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</si>
  <si>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</si>
  <si>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</si>
  <si>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</si>
  <si>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</si>
  <si>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</si>
  <si>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</si>
  <si>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</si>
  <si>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</si>
  <si>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</si>
  <si>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</si>
  <si>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</si>
  <si>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</si>
  <si>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</si>
  <si>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</si>
  <si>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</si>
  <si>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</si>
  <si>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</si>
  <si>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</si>
  <si>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</si>
  <si>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</si>
  <si>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</si>
  <si>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</si>
  <si>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</si>
  <si>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</si>
  <si>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</si>
  <si>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</si>
  <si>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</si>
  <si>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</si>
  <si>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</si>
  <si>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</si>
  <si>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</si>
  <si>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</si>
  <si>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</si>
  <si>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</si>
  <si>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</si>
  <si>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</si>
  <si>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</si>
  <si>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</si>
  <si>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</si>
  <si>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</si>
  <si>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</si>
  <si>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</si>
  <si>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</si>
  <si>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</si>
  <si>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</si>
  <si>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</si>
  <si>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</si>
  <si>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</si>
  <si>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</si>
  <si>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</si>
  <si>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</si>
  <si>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</si>
  <si>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</si>
  <si>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</si>
  <si>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</si>
  <si>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</si>
  <si>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</si>
  <si>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</si>
  <si>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</si>
  <si>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</si>
  <si>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</si>
  <si>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</si>
  <si>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</si>
  <si>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</si>
  <si>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</si>
  <si>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</si>
  <si>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</si>
  <si>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</si>
  <si>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</si>
  <si>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</si>
  <si>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</si>
  <si>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</si>
  <si>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</si>
  <si>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</si>
  <si>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</si>
  <si>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</si>
  <si>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</si>
  <si>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</si>
  <si>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</si>
  <si>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</si>
  <si>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</si>
  <si>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</si>
  <si>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</si>
  <si>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</si>
  <si>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</si>
  <si>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</si>
  <si>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</si>
  <si>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</si>
  <si>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</si>
  <si>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</si>
  <si>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</si>
  <si>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</si>
  <si>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</si>
  <si>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</si>
  <si>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</si>
  <si>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</si>
  <si>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</si>
  <si>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</si>
  <si>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</si>
  <si>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</si>
  <si>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</si>
  <si>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</si>
  <si>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</si>
  <si>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</si>
  <si>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</si>
  <si>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</si>
  <si>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</si>
  <si>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</si>
  <si>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</si>
  <si>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</si>
  <si>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</si>
  <si>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</si>
  <si>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</si>
  <si>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</si>
  <si>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</si>
  <si>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</si>
  <si>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</si>
  <si>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</si>
  <si>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</si>
  <si>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</si>
  <si>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</si>
  <si>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</si>
  <si>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</si>
  <si>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</si>
  <si>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</si>
  <si>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</si>
  <si>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</si>
  <si>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</si>
  <si>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</si>
  <si>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</si>
  <si>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</si>
  <si>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</si>
  <si>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</si>
  <si>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</si>
  <si>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</si>
  <si>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</si>
  <si>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</si>
  <si>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</si>
  <si>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</si>
  <si>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</si>
  <si>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</si>
  <si>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</si>
  <si>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</si>
  <si>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</si>
  <si>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</si>
  <si>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</si>
  <si>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</si>
  <si>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</si>
  <si>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</si>
  <si>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</si>
  <si>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</si>
  <si>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</si>
  <si>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</si>
  <si>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</si>
  <si>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</si>
  <si>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</si>
  <si>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</si>
  <si>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</si>
  <si>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</si>
  <si>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</si>
  <si>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</si>
  <si>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</si>
  <si>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</si>
  <si>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</si>
  <si>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</si>
  <si>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</si>
  <si>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</si>
  <si>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</si>
  <si>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</si>
  <si>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</si>
  <si>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</si>
  <si>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</si>
  <si>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</si>
  <si>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</si>
  <si>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</si>
  <si>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</si>
  <si>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</si>
  <si>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</si>
  <si>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</si>
  <si>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</si>
  <si>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</si>
  <si>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</si>
  <si>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</si>
  <si>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</si>
  <si>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</si>
  <si>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</si>
  <si>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</si>
  <si>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</si>
  <si>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</si>
  <si>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</si>
  <si>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</si>
  <si>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</si>
  <si>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</si>
  <si>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</si>
  <si>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</si>
  <si>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</si>
  <si>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</si>
  <si>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</si>
  <si>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</si>
  <si>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</si>
  <si>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</si>
  <si>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</si>
  <si>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</si>
  <si>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</si>
  <si>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</si>
  <si>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</si>
  <si>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</si>
  <si>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</si>
  <si>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</si>
  <si>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</si>
  <si>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</si>
  <si>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</si>
  <si>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</si>
  <si>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</si>
  <si>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</si>
  <si>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</si>
  <si>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</si>
  <si>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</si>
  <si>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</si>
  <si>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</si>
  <si>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</si>
  <si>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</si>
  <si>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</si>
  <si>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</si>
  <si>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</si>
  <si>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</si>
  <si>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</si>
  <si>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</si>
  <si>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</si>
  <si>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</si>
  <si>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</si>
  <si>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</si>
  <si>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</si>
  <si>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</si>
  <si>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</si>
  <si>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</si>
  <si>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</si>
  <si>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</si>
  <si>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</si>
  <si>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</si>
  <si>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</si>
  <si>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</si>
  <si>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</si>
  <si>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</si>
  <si>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</si>
  <si>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</si>
  <si>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</si>
  <si>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</si>
  <si>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</si>
  <si>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</si>
  <si>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</si>
  <si>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</si>
  <si>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</si>
  <si>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</si>
  <si>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</si>
  <si>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</si>
  <si>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</si>
  <si>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</si>
  <si>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</si>
  <si>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</si>
  <si>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</si>
  <si>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</si>
  <si>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</si>
  <si>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</si>
  <si>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</si>
  <si>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</si>
  <si>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</si>
  <si>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</si>
  <si>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</si>
  <si>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</si>
  <si>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</si>
  <si>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</si>
  <si>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</si>
  <si>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</si>
  <si>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</si>
  <si>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</si>
  <si>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</si>
  <si>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</si>
  <si>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</si>
  <si>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</si>
  <si>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</si>
  <si>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</si>
  <si>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</si>
  <si>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</si>
  <si>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</si>
  <si>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</si>
  <si>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</si>
  <si>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</si>
  <si>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</si>
  <si>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</si>
  <si>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</si>
  <si>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</si>
  <si>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</si>
  <si>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</si>
  <si>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</si>
  <si>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</si>
  <si>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</si>
  <si>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</si>
  <si>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</si>
  <si>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</si>
  <si>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</si>
  <si>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</si>
  <si>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</si>
  <si>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</si>
  <si>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</si>
  <si>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</si>
  <si>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</si>
  <si>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</si>
  <si>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</si>
  <si>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</si>
  <si>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</si>
  <si>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</si>
  <si>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</si>
  <si>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</si>
  <si>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</si>
  <si>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</si>
  <si>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</si>
  <si>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</si>
  <si>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</si>
  <si>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</si>
  <si>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</si>
  <si>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</si>
  <si>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</si>
  <si>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</si>
  <si>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</si>
  <si>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</si>
  <si>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</si>
  <si>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</si>
  <si>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</si>
  <si>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</si>
  <si>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</si>
  <si>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</si>
  <si>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</si>
  <si>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</si>
  <si>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</si>
  <si>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</si>
  <si>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</si>
  <si>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</si>
  <si>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</si>
  <si>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</si>
  <si>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</si>
  <si>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</si>
  <si>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</si>
  <si>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</si>
  <si>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</si>
  <si>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</si>
  <si>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</si>
  <si>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</si>
  <si>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</si>
  <si>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</si>
  <si>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</si>
  <si>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</si>
  <si>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</si>
  <si>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</si>
  <si>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</si>
  <si>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</si>
  <si>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</si>
  <si>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</si>
  <si>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</si>
  <si>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</si>
  <si>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</si>
  <si>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</si>
  <si>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</si>
  <si>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</si>
  <si>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</si>
  <si>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</si>
  <si>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</si>
  <si>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</si>
  <si>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</si>
  <si>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</si>
  <si>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</si>
  <si>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</si>
  <si>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</si>
  <si>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</si>
  <si>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</si>
  <si>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</si>
  <si>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</si>
  <si>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</si>
  <si>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</si>
  <si>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</si>
  <si>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</si>
  <si>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</si>
  <si>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</si>
  <si>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</si>
  <si>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</si>
  <si>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</si>
  <si>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</si>
  <si>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</si>
  <si>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</si>
  <si>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</si>
  <si>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</si>
  <si>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</si>
  <si>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</si>
  <si>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</si>
  <si>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</si>
  <si>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</si>
  <si>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</si>
  <si>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</si>
  <si>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</si>
  <si>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</si>
  <si>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</si>
  <si>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</si>
  <si>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</si>
  <si>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</si>
  <si>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</si>
  <si>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</si>
  <si>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</si>
  <si>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</si>
  <si>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</si>
  <si>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</si>
  <si>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</si>
  <si>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</si>
  <si>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</si>
  <si>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</si>
  <si>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</si>
  <si>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</si>
  <si>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</si>
  <si>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</si>
  <si>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</si>
  <si>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</si>
  <si>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</si>
  <si>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</si>
  <si>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</si>
  <si>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</si>
  <si>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</si>
  <si>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</si>
  <si>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</si>
  <si>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</si>
  <si>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</si>
  <si>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</si>
  <si>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</si>
  <si>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</si>
  <si>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</si>
  <si>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</si>
  <si>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</si>
  <si>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</si>
  <si>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</si>
  <si>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</si>
  <si>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</si>
  <si>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</si>
  <si>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</si>
  <si>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</si>
  <si>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</si>
  <si>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</si>
  <si>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</si>
  <si>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</si>
  <si>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</si>
  <si>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</si>
  <si>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</si>
  <si>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</si>
  <si>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</si>
  <si>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</si>
  <si>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</si>
  <si>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</si>
  <si>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</si>
  <si>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</si>
  <si>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</si>
  <si>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</si>
  <si>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</si>
  <si>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</si>
  <si>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</si>
  <si>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</si>
  <si>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</si>
  <si>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</si>
  <si>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</si>
  <si>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</si>
  <si>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</si>
  <si>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</si>
  <si>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</si>
  <si>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</si>
  <si>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</si>
  <si>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</si>
  <si>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</si>
  <si>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</si>
  <si>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</si>
  <si>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</si>
  <si>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</si>
  <si>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</si>
  <si>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</si>
  <si>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</si>
  <si>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</si>
  <si>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</si>
  <si>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</si>
  <si>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</si>
  <si>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</si>
  <si>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</si>
  <si>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</si>
  <si>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</si>
  <si>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</si>
  <si>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</si>
  <si>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</si>
  <si>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</si>
  <si>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</si>
  <si>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</si>
  <si>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</si>
  <si>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</si>
  <si>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</si>
  <si>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</si>
  <si>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</si>
  <si>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</si>
  <si>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</si>
  <si>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</si>
  <si>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</si>
  <si>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</si>
  <si>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</si>
  <si>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</si>
  <si>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</si>
  <si>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</si>
  <si>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</si>
  <si>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</si>
  <si>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</si>
  <si>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</si>
  <si>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</si>
  <si>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</si>
  <si>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</si>
  <si>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</si>
  <si>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</si>
  <si>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</si>
  <si>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</si>
  <si>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</si>
  <si>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</si>
  <si>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</si>
  <si>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</si>
  <si>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</si>
  <si>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</si>
  <si>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</si>
  <si>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</si>
  <si>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</si>
  <si>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</si>
  <si>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</si>
  <si>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</si>
  <si>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</si>
  <si>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</si>
  <si>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</si>
  <si>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</si>
  <si>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</si>
  <si>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</si>
  <si>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</si>
  <si>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</si>
  <si>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</si>
  <si>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</si>
  <si>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</si>
  <si>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</si>
  <si>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</si>
  <si>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</si>
  <si>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</si>
  <si>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</si>
  <si>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</si>
  <si>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</si>
  <si>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</si>
  <si>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</si>
  <si>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</si>
  <si>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</si>
  <si>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</si>
  <si>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</si>
  <si>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</si>
  <si>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</si>
  <si>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</si>
  <si>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</si>
  <si>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</si>
  <si>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</si>
  <si>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</si>
  <si>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</si>
  <si>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</si>
  <si>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</si>
  <si>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</si>
  <si>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</si>
  <si>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</si>
  <si>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</si>
  <si>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</si>
  <si>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</si>
  <si>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</si>
  <si>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</si>
  <si>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</si>
  <si>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</si>
  <si>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</si>
  <si>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</si>
  <si>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</si>
  <si>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</si>
  <si>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</si>
  <si>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</si>
  <si>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</si>
  <si>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</si>
  <si>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</si>
  <si>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</si>
  <si>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</si>
  <si>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</si>
  <si>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</si>
  <si>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</si>
  <si>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</si>
  <si>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</si>
  <si>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</si>
  <si>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</si>
  <si>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</si>
  <si>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</si>
  <si>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</si>
  <si>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</si>
  <si>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</si>
  <si>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</si>
  <si>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</si>
  <si>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</si>
  <si>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</si>
  <si>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</si>
  <si>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</si>
  <si>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</si>
  <si>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</si>
  <si>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</si>
  <si>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</si>
  <si>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</si>
  <si>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</si>
  <si>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</si>
  <si>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</si>
  <si>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</si>
  <si>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</si>
  <si>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</si>
  <si>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</si>
  <si>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</si>
  <si>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</si>
  <si>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</si>
  <si>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</si>
  <si>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</si>
  <si>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</si>
  <si>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</si>
  <si>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</si>
  <si>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</si>
  <si>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</si>
  <si>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</si>
  <si>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</si>
  <si>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</si>
  <si>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</si>
  <si>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</si>
  <si>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</si>
  <si>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</si>
  <si>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</si>
  <si>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</si>
  <si>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</si>
  <si>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</si>
  <si>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</si>
  <si>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</si>
  <si>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</si>
  <si>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</si>
  <si>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</si>
  <si>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</si>
  <si>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</si>
  <si>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</si>
  <si>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</si>
  <si>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</si>
  <si>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</si>
  <si>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</si>
  <si>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</si>
  <si>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</si>
  <si>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</si>
  <si>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</si>
  <si>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</si>
  <si>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</si>
  <si>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</si>
  <si>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</si>
  <si>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</si>
  <si>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</si>
  <si>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</si>
  <si>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</si>
  <si>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</si>
  <si>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</si>
  <si>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</si>
  <si>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</si>
  <si>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</si>
  <si>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</si>
  <si>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</si>
  <si>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</si>
  <si>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</si>
  <si>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</si>
  <si>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</si>
  <si>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</si>
  <si>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</si>
  <si>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</si>
  <si>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</si>
  <si>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</si>
  <si>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</si>
  <si>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</si>
  <si>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</si>
  <si>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</si>
  <si>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</si>
  <si>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</si>
  <si>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</si>
  <si>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</si>
  <si>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</si>
  <si>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</si>
  <si>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</si>
  <si>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</si>
  <si>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</si>
  <si>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</si>
  <si>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</si>
  <si>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</si>
  <si>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</si>
  <si>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</si>
  <si>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</si>
  <si>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</si>
  <si>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</si>
  <si>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</si>
  <si>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</si>
  <si>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</si>
  <si>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</si>
  <si>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</si>
  <si>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</si>
  <si>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</si>
  <si>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</si>
  <si>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</si>
  <si>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</si>
  <si>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</si>
  <si>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</si>
  <si>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</si>
  <si>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</si>
  <si>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</si>
  <si>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</si>
  <si>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</si>
  <si>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</si>
  <si>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</si>
  <si>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</si>
  <si>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</si>
  <si>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</si>
  <si>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</si>
  <si>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</si>
  <si>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</si>
  <si>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</si>
  <si>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</si>
  <si>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</si>
  <si>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</si>
  <si>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</si>
  <si>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</si>
  <si>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</si>
  <si>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</si>
  <si>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</si>
  <si>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</si>
  <si>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</si>
  <si>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</si>
  <si>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</si>
  <si>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</si>
  <si>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</si>
  <si>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</si>
  <si>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</si>
  <si>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</si>
  <si>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</si>
  <si>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</si>
  <si>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</si>
  <si>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</si>
  <si>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</si>
  <si>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</si>
  <si>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</si>
  <si>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</si>
  <si>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</si>
  <si>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</si>
  <si>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</si>
  <si>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</si>
  <si>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</si>
  <si>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</si>
  <si>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</si>
  <si>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</si>
  <si>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</si>
  <si>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</si>
  <si>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</si>
  <si>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</si>
  <si>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</si>
  <si>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</si>
  <si>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</si>
  <si>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</si>
  <si>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</si>
  <si>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</si>
  <si>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</si>
  <si>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</si>
  <si>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</si>
  <si>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</si>
  <si>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</si>
  <si>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</si>
  <si>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</si>
  <si>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</si>
  <si>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</si>
  <si>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</si>
  <si>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</si>
  <si>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</si>
  <si>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</si>
  <si>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</si>
  <si>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</si>
  <si>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</si>
  <si>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</si>
  <si>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</si>
  <si>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</si>
  <si>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</si>
  <si>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</si>
  <si>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</si>
  <si>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</si>
  <si>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</si>
  <si>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</si>
  <si>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</si>
  <si>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</si>
  <si>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</si>
  <si>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</si>
  <si>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</si>
  <si>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</si>
  <si>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</si>
  <si>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</si>
  <si>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</si>
  <si>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</si>
  <si>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</si>
  <si>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</si>
  <si>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</si>
  <si>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</si>
  <si>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</si>
  <si>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</si>
  <si>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</si>
  <si>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</si>
  <si>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</si>
  <si>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</si>
  <si>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</si>
  <si>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</si>
  <si>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</si>
  <si>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</si>
  <si>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</si>
  <si>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</si>
  <si>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</si>
  <si>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</si>
  <si>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</si>
  <si>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</si>
  <si>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</si>
  <si>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</si>
  <si>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</si>
  <si>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</si>
  <si>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</si>
  <si>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</si>
  <si>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</si>
  <si>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</si>
  <si>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</si>
  <si>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</si>
  <si>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</si>
  <si>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</si>
  <si>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</si>
  <si>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</si>
  <si>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</si>
  <si>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</si>
  <si>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</si>
  <si>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</si>
  <si>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</si>
  <si>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</si>
  <si>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</si>
  <si>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</si>
  <si>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</si>
  <si>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</si>
  <si>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</si>
  <si>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</si>
  <si>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</si>
  <si>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</si>
  <si>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</si>
  <si>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</si>
  <si>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</si>
  <si>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</si>
  <si>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</si>
  <si>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</si>
  <si>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</si>
  <si>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</si>
  <si>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</si>
  <si>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</si>
  <si>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</si>
  <si>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</si>
  <si>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</si>
  <si>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</si>
  <si>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</si>
  <si>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</si>
  <si>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</si>
  <si>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</si>
  <si>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</si>
  <si>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</si>
  <si>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</si>
  <si>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</si>
  <si>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</si>
  <si>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</si>
  <si>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</si>
  <si>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</si>
  <si>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</si>
  <si>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</si>
  <si>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</si>
  <si>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</si>
  <si>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</si>
  <si>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</si>
  <si>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</si>
  <si>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</si>
  <si>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</si>
  <si>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</si>
  <si>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</si>
  <si>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</si>
  <si>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</si>
  <si>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</si>
  <si>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</si>
  <si>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</si>
  <si>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</si>
  <si>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</si>
  <si>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</si>
  <si>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</si>
  <si>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</si>
  <si>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</si>
  <si>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</si>
  <si>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</si>
  <si>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</si>
  <si>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</si>
  <si>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</si>
  <si>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</si>
  <si>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</si>
  <si>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</si>
  <si>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</si>
  <si>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</si>
  <si>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</si>
  <si>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</si>
  <si>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</si>
  <si>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</si>
  <si>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</si>
  <si>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</si>
  <si>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</si>
  <si>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</si>
  <si>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</si>
  <si>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</si>
  <si>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</si>
  <si>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</si>
  <si>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</si>
  <si>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</si>
  <si>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</si>
  <si>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</si>
  <si>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</si>
  <si>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</si>
  <si>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</si>
  <si>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</si>
  <si>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</si>
  <si>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</si>
  <si>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</si>
  <si>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</si>
  <si>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</si>
  <si>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</si>
  <si>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</si>
  <si>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</si>
  <si>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</si>
  <si>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</si>
  <si>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</si>
  <si>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</si>
  <si>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</si>
  <si>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</si>
  <si>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</si>
  <si>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</si>
  <si>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</si>
  <si>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</si>
  <si>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</si>
  <si>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</si>
  <si>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</si>
  <si>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</si>
  <si>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</si>
  <si>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</si>
  <si>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</si>
  <si>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</si>
  <si>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</si>
  <si>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</si>
  <si>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</si>
  <si>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</si>
  <si>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</si>
  <si>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</si>
  <si>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</si>
  <si>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</si>
  <si>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</si>
  <si>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</si>
  <si>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</si>
  <si>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</si>
  <si>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</si>
  <si>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</si>
  <si>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</si>
  <si>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</si>
  <si>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</si>
  <si>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</si>
  <si>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</si>
  <si>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</si>
  <si>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</si>
  <si>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</si>
  <si>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</si>
  <si>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</si>
  <si>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</si>
  <si>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</si>
  <si>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</si>
  <si>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</si>
  <si>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</si>
  <si>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</si>
  <si>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</si>
  <si>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</si>
  <si>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</si>
  <si>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</si>
  <si>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</si>
  <si>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</si>
  <si>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</si>
  <si>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</si>
  <si>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</si>
  <si>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</si>
  <si>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</si>
  <si>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</si>
  <si>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</si>
  <si>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</si>
  <si>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</si>
  <si>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</si>
  <si>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</si>
  <si>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</si>
  <si>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</si>
  <si>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</si>
  <si>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</si>
  <si>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</si>
  <si>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</si>
  <si>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</si>
  <si>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</si>
  <si>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</si>
  <si>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</si>
  <si>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</si>
  <si>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</si>
  <si>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</si>
  <si>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</si>
  <si>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</si>
  <si>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</si>
  <si>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</si>
  <si>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</si>
  <si>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</si>
  <si>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</si>
  <si>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</si>
  <si>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</si>
  <si>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</si>
  <si>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</si>
  <si>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</si>
  <si>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</si>
  <si>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</si>
  <si>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</si>
  <si>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</si>
  <si>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</si>
  <si>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</si>
  <si>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</si>
  <si>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</si>
  <si>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</si>
  <si>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</si>
  <si>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</si>
  <si>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</si>
  <si>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</si>
  <si>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</si>
  <si>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</si>
  <si>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</si>
  <si>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</si>
  <si>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</si>
  <si>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</si>
  <si>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</si>
  <si>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</si>
  <si>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</si>
  <si>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</si>
  <si>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</si>
  <si>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</si>
  <si>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</si>
  <si>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</si>
  <si>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</si>
  <si>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</si>
  <si>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</si>
  <si>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</si>
  <si>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</si>
  <si>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</si>
  <si>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</si>
  <si>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</si>
  <si>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</si>
  <si>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</si>
  <si>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</si>
  <si>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</si>
  <si>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</si>
  <si>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</si>
  <si>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</si>
  <si>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</si>
  <si>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</si>
  <si>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</si>
  <si>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</si>
  <si>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</si>
  <si>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</si>
  <si>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</si>
  <si>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</si>
  <si>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</si>
  <si>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</si>
  <si>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</si>
  <si>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</si>
  <si>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</si>
  <si>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</si>
  <si>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</si>
  <si>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</si>
  <si>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</si>
  <si>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</si>
  <si>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</si>
  <si>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</si>
  <si>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</si>
  <si>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</si>
  <si>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</si>
  <si>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</si>
  <si>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</si>
  <si>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</si>
  <si>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</si>
  <si>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</si>
  <si>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</si>
  <si>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</si>
  <si>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</si>
  <si>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</si>
  <si>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</si>
  <si>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</si>
  <si>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</si>
  <si>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</si>
  <si>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</si>
  <si>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</si>
  <si>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</si>
  <si>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</si>
  <si>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</si>
  <si>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</si>
  <si>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</si>
  <si>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</si>
  <si>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</si>
  <si>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</si>
  <si>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</si>
  <si>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</si>
  <si>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</si>
  <si>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</si>
  <si>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</si>
  <si>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</si>
  <si>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</si>
  <si>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</si>
  <si>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</si>
  <si>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</si>
  <si>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</si>
  <si>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</si>
  <si>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</si>
  <si>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</si>
  <si>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</si>
  <si>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</si>
  <si>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</si>
  <si>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</si>
  <si>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</si>
  <si>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</si>
  <si>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</si>
  <si>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</si>
  <si>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</si>
  <si>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</si>
  <si>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</si>
  <si>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</si>
  <si>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</si>
  <si>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</si>
  <si>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</si>
  <si>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</si>
  <si>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</si>
  <si>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</si>
  <si>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</si>
  <si>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</si>
  <si>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</si>
  <si>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</si>
  <si>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</si>
  <si>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</si>
  <si>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</si>
  <si>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</si>
  <si>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</si>
  <si>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</si>
  <si>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</si>
  <si>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</si>
  <si>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</si>
  <si>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</si>
  <si>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</si>
  <si>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</si>
  <si>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</si>
  <si>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</si>
  <si>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</si>
  <si>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</si>
  <si>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</si>
  <si>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</si>
  <si>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</si>
  <si>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</si>
  <si>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</si>
  <si>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</si>
  <si>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</si>
  <si>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</si>
  <si>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</si>
  <si>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</si>
  <si>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</si>
  <si>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</si>
  <si>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</si>
  <si>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</si>
  <si>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</si>
  <si>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</si>
  <si>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</si>
  <si>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</si>
  <si>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</si>
  <si>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</si>
  <si>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</si>
  <si>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</si>
  <si>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</si>
  <si>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</si>
  <si>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</si>
  <si>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</si>
  <si>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</si>
  <si>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</si>
  <si>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</si>
  <si>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</si>
  <si>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</si>
  <si>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</si>
  <si>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</si>
  <si>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</si>
  <si>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</si>
  <si>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</si>
  <si>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</si>
  <si>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</si>
  <si>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</si>
  <si>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</si>
  <si>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</si>
  <si>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</si>
  <si>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</si>
  <si>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</si>
  <si>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</si>
  <si>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</si>
  <si>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</si>
  <si>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</si>
  <si>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</si>
  <si>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</si>
  <si>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</si>
  <si>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</si>
  <si>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</si>
  <si>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</si>
  <si>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</si>
  <si>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</si>
  <si>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</si>
  <si>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</si>
  <si>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</si>
  <si>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</si>
  <si>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</si>
  <si>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</si>
  <si>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</si>
  <si>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</si>
  <si>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</si>
  <si>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</si>
  <si>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</si>
  <si>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</si>
  <si>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</si>
  <si>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</si>
  <si>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</si>
  <si>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</si>
  <si>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</si>
  <si>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</si>
  <si>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</si>
  <si>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</si>
  <si>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</si>
  <si>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</si>
  <si>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</si>
  <si>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</si>
  <si>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</si>
  <si>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</si>
  <si>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</si>
  <si>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</si>
  <si>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</si>
  <si>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</si>
  <si>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</si>
  <si>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</si>
  <si>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</si>
  <si>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</si>
  <si>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</si>
  <si>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</si>
  <si>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</si>
  <si>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</si>
  <si>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</si>
  <si>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</si>
  <si>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</si>
  <si>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</si>
  <si>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</si>
  <si>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</si>
  <si>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</si>
  <si>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</si>
  <si>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</si>
  <si>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</si>
  <si>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</si>
  <si>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</si>
  <si>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</si>
  <si>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</si>
  <si>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</si>
  <si>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</si>
  <si>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</si>
  <si>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</si>
  <si>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</si>
  <si>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</si>
  <si>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</si>
  <si>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</si>
  <si>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</si>
  <si>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</si>
  <si>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</si>
  <si>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</si>
  <si>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</si>
  <si>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</si>
  <si>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</si>
  <si>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</si>
  <si>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</si>
  <si>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</si>
  <si>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</si>
  <si>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</si>
  <si>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</si>
  <si>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</si>
  <si>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</si>
  <si>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</si>
  <si>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</si>
  <si>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</si>
  <si>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</si>
  <si>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</si>
  <si>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</si>
  <si>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</si>
  <si>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</si>
  <si>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</si>
  <si>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</si>
  <si>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</si>
  <si>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</si>
  <si>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</si>
  <si>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</si>
  <si>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</si>
  <si>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</si>
  <si>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</si>
  <si>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</si>
  <si>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</si>
  <si>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</si>
  <si>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</si>
  <si>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</si>
  <si>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</si>
  <si>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</si>
  <si>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</si>
  <si>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</si>
  <si>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</si>
  <si>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</si>
  <si>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</si>
  <si>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</si>
  <si>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</si>
  <si>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</si>
  <si>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</si>
  <si>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</si>
  <si>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</si>
  <si>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</si>
  <si>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</si>
  <si>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</si>
  <si>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</si>
  <si>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</si>
  <si>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</si>
  <si>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</si>
  <si>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</si>
  <si>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</si>
  <si>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</si>
  <si>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</si>
  <si>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</si>
  <si>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</si>
  <si>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</si>
  <si>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</si>
  <si>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</si>
  <si>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</si>
  <si>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</si>
  <si>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</si>
  <si>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</si>
  <si>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</si>
  <si>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</si>
  <si>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</si>
  <si>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</si>
  <si>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</si>
  <si>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</si>
  <si>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</si>
  <si>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</si>
  <si>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</si>
  <si>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</si>
  <si>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</si>
  <si>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</si>
  <si>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</si>
  <si>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</si>
  <si>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</si>
  <si>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</si>
  <si>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</si>
  <si>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</si>
  <si>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</si>
  <si>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</si>
  <si>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</si>
  <si>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</si>
  <si>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</si>
  <si>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</si>
  <si>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</si>
  <si>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</si>
  <si>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</si>
  <si>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</si>
  <si>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</si>
  <si>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</si>
  <si>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</si>
  <si>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</si>
  <si>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</si>
  <si>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</si>
  <si>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</si>
  <si>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</si>
  <si>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</si>
  <si>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</si>
  <si>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</si>
  <si>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</si>
  <si>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</si>
  <si>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</si>
  <si>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</si>
  <si>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</si>
  <si>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</si>
  <si>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</si>
  <si>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</si>
  <si>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</si>
  <si>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</si>
  <si>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</si>
  <si>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</si>
  <si>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</si>
  <si>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</si>
  <si>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</si>
  <si>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</si>
  <si>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</si>
  <si>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</si>
  <si>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</si>
  <si>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</si>
  <si>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</si>
  <si>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</si>
  <si>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</si>
  <si>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</si>
  <si>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</si>
  <si>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</si>
  <si>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</si>
  <si>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</si>
  <si>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</si>
  <si>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</si>
  <si>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</si>
  <si>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</si>
  <si>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</si>
  <si>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</si>
  <si>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</si>
  <si>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</si>
  <si>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</si>
  <si>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</si>
  <si>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</si>
  <si>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</si>
  <si>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</si>
  <si>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</si>
  <si>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</si>
  <si>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</si>
  <si>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</si>
  <si>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</si>
  <si>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</si>
  <si>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</si>
  <si>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</si>
  <si>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</si>
  <si>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</si>
  <si>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</si>
  <si>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</si>
  <si>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</si>
  <si>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</si>
  <si>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</si>
  <si>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</si>
  <si>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</si>
  <si>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</si>
  <si>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</si>
  <si>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</si>
  <si>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</si>
  <si>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</si>
  <si>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</si>
  <si>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</si>
  <si>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</si>
  <si>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</si>
  <si>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</si>
  <si>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</si>
  <si>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</si>
  <si>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</si>
  <si>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</si>
  <si>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</si>
  <si>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</si>
  <si>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</si>
  <si>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</si>
  <si>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</si>
  <si>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</si>
  <si>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</si>
  <si>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</si>
  <si>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</si>
  <si>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</si>
  <si>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</si>
  <si>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</si>
  <si>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</si>
  <si>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</si>
  <si>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</si>
  <si>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</si>
  <si>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</si>
  <si>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</si>
  <si>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</si>
  <si>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</si>
  <si>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</si>
  <si>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</si>
  <si>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</si>
  <si>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</si>
  <si>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</si>
  <si>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</si>
  <si>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</si>
  <si>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</si>
  <si>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</si>
  <si>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</si>
  <si>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</si>
  <si>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</si>
  <si>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</si>
  <si>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</si>
  <si>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</si>
  <si>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</si>
  <si>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</si>
  <si>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</si>
  <si>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</si>
  <si>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</si>
  <si>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</si>
  <si>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</si>
  <si>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</si>
  <si>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</si>
  <si>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</si>
  <si>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</si>
  <si>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</si>
  <si>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</si>
  <si>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</si>
  <si>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</si>
  <si>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</si>
  <si>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</si>
  <si>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</si>
  <si>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</si>
  <si>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</si>
  <si>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</si>
  <si>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</si>
  <si>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</si>
  <si>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</si>
  <si>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</si>
  <si>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</si>
  <si>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</si>
  <si>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</si>
  <si>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</si>
  <si>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</si>
  <si>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</si>
  <si>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</si>
  <si>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</si>
  <si>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</si>
  <si>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</si>
  <si>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</si>
  <si>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</si>
  <si>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</si>
  <si>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</si>
  <si>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</si>
  <si>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</si>
  <si>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</si>
  <si>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</si>
  <si>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</si>
  <si>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</si>
  <si>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</si>
  <si>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</si>
  <si>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</si>
  <si>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</si>
  <si>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</si>
  <si>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</si>
  <si>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</si>
  <si>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</si>
  <si>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</si>
  <si>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</si>
  <si>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</si>
  <si>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</si>
  <si>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</si>
  <si>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</si>
  <si>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</si>
  <si>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</si>
  <si>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</si>
  <si>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</si>
  <si>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</si>
  <si>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</si>
  <si>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</si>
  <si>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</si>
  <si>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</si>
  <si>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</si>
  <si>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</si>
  <si>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</si>
  <si>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</si>
  <si>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</si>
  <si>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</si>
  <si>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</si>
  <si>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</si>
  <si>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</si>
  <si>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</si>
  <si>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</si>
  <si>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</si>
  <si>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</si>
  <si>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</si>
  <si>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</si>
  <si>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</si>
  <si>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</si>
  <si>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</si>
  <si>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</si>
  <si>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</si>
  <si>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</si>
  <si>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</si>
  <si>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</si>
  <si>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</si>
  <si>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</si>
  <si>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</si>
  <si>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</si>
  <si>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</si>
  <si>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</si>
  <si>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</si>
  <si>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</si>
  <si>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</si>
  <si>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</si>
  <si>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</si>
  <si>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</si>
  <si>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</si>
  <si>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</si>
  <si>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</si>
  <si>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</si>
  <si>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</si>
  <si>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</si>
  <si>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</si>
  <si>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</si>
  <si>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</si>
  <si>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</si>
  <si>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</si>
  <si>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</si>
  <si>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</si>
  <si>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</si>
  <si>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</si>
  <si>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</si>
  <si>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</si>
  <si>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</si>
  <si>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</si>
  <si>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</si>
  <si>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</si>
  <si>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</si>
  <si>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</si>
  <si>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</si>
  <si>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</si>
  <si>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</si>
  <si>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</si>
  <si>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</si>
  <si>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</si>
  <si>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</si>
  <si>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</si>
  <si>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</si>
  <si>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</si>
  <si>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</si>
  <si>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</si>
  <si>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</si>
  <si>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</si>
  <si>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</si>
  <si>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</si>
  <si>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</si>
  <si>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</si>
  <si>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</si>
  <si>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</si>
  <si>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</si>
  <si>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</si>
  <si>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</si>
  <si>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</si>
  <si>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</si>
  <si>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</si>
  <si>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</si>
  <si>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</si>
  <si>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</si>
  <si>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</si>
  <si>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</si>
  <si>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</si>
  <si>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</si>
  <si>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</si>
  <si>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</si>
  <si>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</si>
  <si>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</si>
  <si>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</si>
  <si>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</si>
  <si>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</si>
  <si>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</si>
  <si>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</si>
  <si>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</si>
  <si>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</si>
  <si>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</si>
  <si>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</si>
  <si>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</si>
  <si>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</si>
  <si>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</si>
  <si>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</si>
  <si>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</si>
  <si>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</si>
  <si>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</si>
  <si>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</si>
  <si>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</si>
  <si>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</si>
  <si>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</si>
  <si>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</si>
  <si>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</si>
  <si>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</si>
  <si>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</si>
  <si>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</si>
  <si>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</si>
  <si>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</si>
  <si>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</si>
  <si>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</si>
  <si>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</si>
  <si>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</si>
  <si>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</si>
  <si>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</si>
  <si>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</si>
  <si>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</si>
  <si>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</si>
  <si>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</si>
  <si>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</si>
  <si>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</si>
  <si>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</si>
  <si>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</si>
  <si>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</si>
  <si>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</si>
  <si>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</si>
  <si>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</si>
  <si>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</si>
  <si>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</si>
  <si>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</si>
  <si>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</si>
  <si>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</si>
  <si>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</si>
  <si>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</si>
  <si>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</si>
  <si>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</si>
  <si>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</si>
  <si>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</si>
  <si>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</si>
  <si>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</si>
  <si>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</si>
  <si>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</si>
  <si>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</si>
  <si>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</si>
  <si>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</si>
  <si>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</si>
  <si>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</si>
  <si>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</si>
  <si>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</si>
  <si>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</si>
  <si>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</si>
  <si>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</si>
  <si>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</si>
  <si>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</si>
  <si>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</si>
  <si>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</si>
  <si>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</si>
  <si>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</si>
  <si>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</si>
  <si>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</si>
  <si>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</si>
  <si>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</si>
  <si>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</si>
  <si>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</si>
  <si>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</si>
  <si>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</si>
  <si>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</si>
  <si>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</si>
  <si>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</si>
  <si>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</si>
  <si>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</si>
  <si>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</si>
  <si>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</si>
  <si>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</si>
  <si>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</si>
  <si>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</si>
  <si>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</si>
  <si>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</si>
  <si>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</si>
  <si>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</si>
  <si>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</si>
  <si>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</si>
  <si>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</si>
  <si>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</si>
  <si>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</si>
  <si>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</si>
  <si>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</si>
  <si>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</si>
  <si>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</si>
  <si>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</si>
  <si>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</si>
  <si>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</si>
  <si>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</si>
  <si>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</si>
  <si>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</si>
  <si>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</si>
  <si>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</si>
  <si>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</si>
  <si>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</si>
  <si>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</si>
  <si>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</si>
  <si>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</si>
  <si>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</si>
  <si>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</si>
  <si>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</si>
  <si>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</si>
  <si>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</si>
  <si>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</si>
  <si>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</si>
  <si>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</si>
  <si>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</si>
  <si>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</si>
  <si>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</si>
  <si>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</si>
  <si>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</si>
  <si>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</si>
  <si>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</si>
  <si>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</si>
  <si>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</si>
  <si>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</si>
  <si>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</si>
  <si>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</si>
  <si>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</si>
  <si>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</si>
  <si>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</si>
  <si>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</si>
  <si>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</si>
  <si>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</si>
  <si>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</si>
  <si>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</si>
  <si>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</si>
  <si>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</si>
  <si>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</si>
  <si>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</si>
  <si>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</si>
  <si>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</si>
  <si>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</si>
  <si>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</si>
  <si>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</si>
  <si>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</si>
  <si>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</si>
  <si>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</si>
  <si>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</si>
  <si>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</si>
  <si>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</si>
  <si>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</si>
  <si>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</si>
  <si>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</si>
  <si>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</si>
  <si>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</si>
  <si>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</si>
  <si>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</si>
  <si>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</si>
  <si>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</si>
  <si>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</si>
  <si>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</si>
  <si>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</si>
  <si>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</si>
  <si>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</si>
  <si>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</si>
  <si>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</si>
  <si>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</si>
  <si>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</si>
  <si>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</si>
  <si>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</si>
  <si>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</si>
  <si>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</si>
  <si>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</si>
  <si>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</si>
  <si>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</si>
  <si>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</si>
  <si>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</si>
  <si>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</si>
  <si>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</si>
  <si>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</si>
  <si>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</si>
  <si>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</si>
  <si>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</si>
  <si>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</si>
  <si>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</si>
  <si>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</si>
  <si>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</si>
  <si>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</si>
  <si>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</si>
  <si>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</si>
  <si>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</si>
  <si>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</si>
  <si>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</si>
  <si>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</si>
  <si>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</si>
  <si>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</si>
  <si>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</si>
  <si>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</si>
  <si>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</si>
  <si>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</si>
  <si>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</si>
  <si>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</si>
  <si>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</si>
  <si>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</si>
  <si>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</si>
  <si>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</si>
  <si>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</si>
  <si>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</si>
  <si>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</si>
  <si>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</si>
  <si>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</si>
  <si>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</si>
  <si>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</si>
  <si>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</si>
  <si>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</si>
  <si>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</si>
  <si>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</si>
  <si>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</si>
  <si>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</si>
  <si>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</si>
  <si>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</si>
  <si>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</si>
  <si>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</si>
  <si>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</si>
  <si>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</si>
  <si>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</si>
  <si>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</si>
  <si>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</si>
  <si>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</si>
  <si>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</si>
  <si>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</si>
  <si>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</si>
  <si>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</si>
  <si>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</si>
  <si>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</si>
  <si>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</si>
  <si>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</si>
  <si>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</si>
  <si>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</si>
  <si>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</si>
  <si>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</si>
  <si>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</si>
  <si>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</si>
  <si>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</si>
  <si>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</si>
  <si>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</si>
  <si>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</si>
  <si>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</si>
  <si>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</si>
  <si>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</si>
  <si>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</si>
  <si>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</si>
  <si>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</si>
  <si>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</si>
  <si>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</si>
  <si>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</si>
  <si>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</si>
  <si>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</si>
  <si>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</si>
  <si>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</si>
  <si>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</si>
  <si>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</si>
  <si>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</si>
  <si>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</si>
  <si>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</si>
  <si>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</si>
  <si>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</si>
  <si>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</si>
  <si>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</si>
  <si>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</si>
  <si>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</si>
  <si>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</si>
  <si>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</si>
  <si>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</si>
  <si>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</si>
  <si>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</si>
  <si>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</si>
  <si>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</si>
  <si>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</si>
  <si>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</si>
  <si>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</si>
  <si>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</si>
  <si>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</si>
  <si>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</si>
  <si>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</si>
  <si>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</si>
  <si>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</si>
  <si>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</si>
  <si>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</si>
  <si>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</si>
  <si>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</si>
  <si>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</si>
  <si>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</si>
  <si>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</si>
  <si>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</si>
  <si>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</si>
  <si>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</si>
  <si>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</si>
  <si>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</si>
  <si>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</si>
  <si>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</si>
  <si>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</si>
  <si>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</si>
  <si>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</si>
  <si>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</si>
  <si>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</si>
  <si>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</si>
  <si>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</si>
  <si>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</si>
  <si>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</si>
  <si>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</si>
  <si>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</si>
  <si>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</si>
  <si>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</si>
  <si>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</si>
  <si>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</si>
  <si>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</si>
  <si>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</si>
  <si>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</si>
  <si>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</si>
  <si>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</si>
  <si>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</si>
  <si>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</si>
  <si>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</si>
  <si>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</si>
  <si>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</si>
  <si>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</si>
  <si>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</si>
  <si>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</si>
  <si>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</si>
  <si>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</si>
  <si>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</si>
  <si>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</si>
  <si>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</si>
  <si>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</si>
  <si>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</si>
  <si>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</si>
  <si>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</si>
  <si>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</si>
  <si>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</si>
  <si>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</si>
  <si>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</si>
  <si>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</si>
  <si>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</si>
  <si>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</si>
  <si>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</si>
  <si>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</si>
  <si>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</si>
  <si>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</si>
  <si>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</si>
  <si>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</si>
  <si>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</si>
  <si>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</si>
  <si>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</si>
  <si>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</si>
  <si>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</si>
  <si>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</si>
  <si>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</si>
  <si>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</si>
  <si>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</si>
  <si>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</si>
  <si>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</si>
  <si>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</si>
  <si>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</si>
  <si>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</si>
  <si>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</si>
  <si>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</si>
  <si>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</si>
  <si>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</si>
  <si>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</si>
  <si>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</si>
  <si>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</si>
  <si>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</si>
  <si>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</si>
  <si>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</si>
  <si>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</si>
  <si>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</si>
  <si>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</si>
  <si>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</si>
  <si>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</si>
  <si>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</si>
  <si>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</si>
  <si>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</si>
  <si>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</si>
  <si>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</si>
  <si>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</si>
  <si>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</si>
  <si>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</si>
  <si>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</si>
  <si>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</si>
  <si>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</si>
  <si>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</si>
  <si>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</si>
  <si>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</si>
  <si>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</si>
  <si>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</si>
  <si>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</si>
  <si>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</si>
  <si>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</si>
  <si>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</si>
  <si>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</si>
  <si>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</si>
  <si>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</si>
  <si>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</si>
  <si>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</si>
  <si>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</si>
  <si>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</si>
  <si>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</si>
  <si>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</si>
  <si>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</si>
  <si>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</si>
  <si>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</si>
  <si>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</si>
  <si>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</si>
  <si>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</si>
  <si>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</si>
  <si>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</si>
  <si>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</si>
  <si>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</si>
  <si>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</si>
  <si>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</si>
  <si>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</si>
  <si>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</si>
  <si>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</si>
  <si>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</si>
  <si>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</si>
  <si>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</si>
  <si>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</si>
  <si>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</si>
  <si>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</si>
  <si>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</si>
  <si>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</si>
  <si>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</si>
  <si>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</si>
  <si>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</si>
  <si>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</si>
  <si>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</si>
  <si>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</si>
  <si>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</si>
  <si>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</si>
  <si>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</si>
  <si>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</si>
  <si>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</si>
  <si>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</si>
  <si>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</si>
  <si>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</si>
  <si>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</si>
  <si>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</si>
  <si>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</si>
  <si>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</si>
  <si>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</si>
  <si>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</si>
  <si>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</si>
  <si>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</si>
  <si>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</si>
  <si>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</si>
  <si>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</si>
  <si>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</si>
  <si>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</si>
  <si>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</si>
  <si>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</si>
  <si>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</si>
  <si>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</si>
  <si>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</si>
  <si>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</si>
  <si>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</si>
  <si>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</si>
  <si>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</si>
  <si>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</si>
  <si>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</si>
  <si>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</si>
  <si>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</si>
  <si>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</si>
  <si>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</si>
  <si>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</si>
  <si>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</si>
  <si>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</si>
  <si>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</si>
  <si>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</si>
  <si>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</si>
  <si>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</si>
  <si>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</si>
  <si>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</si>
  <si>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</si>
  <si>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</si>
  <si>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</si>
  <si>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</si>
  <si>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</si>
  <si>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</si>
  <si>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</si>
  <si>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</si>
  <si>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</si>
  <si>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</si>
  <si>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</si>
  <si>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</si>
  <si>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</si>
  <si>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</si>
  <si>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</si>
  <si>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</si>
  <si>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</si>
  <si>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</si>
  <si>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</si>
  <si>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</si>
  <si>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</si>
  <si>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</si>
  <si>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</si>
  <si>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</si>
  <si>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</si>
  <si>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</si>
  <si>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</si>
  <si>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</si>
  <si>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</si>
  <si>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</si>
  <si>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</si>
  <si>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</si>
  <si>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</si>
  <si>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</si>
  <si>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</si>
  <si>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</si>
  <si>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</si>
  <si>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</si>
  <si>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</si>
  <si>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</si>
  <si>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</si>
  <si>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</si>
  <si>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</si>
  <si>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</si>
  <si>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</si>
  <si>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</si>
  <si>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</si>
  <si>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</si>
  <si>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</si>
  <si>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</si>
  <si>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</si>
  <si>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</si>
  <si>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</si>
  <si>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</si>
  <si>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</si>
  <si>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</si>
  <si>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</si>
  <si>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</si>
  <si>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</si>
  <si>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</si>
  <si>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</si>
  <si>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</si>
  <si>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</si>
  <si>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</si>
  <si>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</si>
  <si>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</si>
  <si>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</si>
  <si>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</si>
  <si>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</si>
  <si>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</si>
  <si>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</si>
  <si>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</si>
  <si>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</si>
  <si>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</si>
  <si>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</si>
  <si>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</si>
  <si>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</si>
  <si>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</si>
  <si>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</si>
  <si>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</si>
  <si>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</si>
  <si>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</si>
  <si>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</si>
  <si>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</si>
  <si>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</si>
  <si>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</si>
  <si>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</si>
  <si>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</si>
  <si>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</si>
  <si>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</si>
  <si>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</si>
  <si>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</si>
  <si>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</si>
  <si>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</si>
  <si>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</si>
  <si>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</si>
  <si>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</si>
  <si>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</si>
  <si>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</si>
  <si>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</si>
  <si>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</si>
  <si>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</si>
  <si>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</si>
  <si>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</si>
  <si>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</si>
  <si>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</si>
  <si>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</si>
  <si>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</si>
  <si>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</si>
  <si>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</si>
  <si>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</si>
  <si>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</si>
  <si>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</si>
  <si>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</si>
  <si>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</si>
  <si>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</si>
  <si>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</si>
  <si>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</si>
  <si>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</si>
  <si>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</si>
  <si>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</si>
  <si>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</si>
  <si>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</si>
  <si>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</si>
  <si>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</si>
  <si>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</si>
  <si>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</si>
  <si>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</si>
  <si>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</si>
  <si>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</si>
  <si>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</si>
  <si>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</si>
  <si>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</si>
  <si>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</si>
  <si>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</si>
  <si>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</si>
  <si>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</si>
  <si>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</si>
  <si>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</si>
  <si>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</si>
  <si>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</si>
  <si>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</si>
  <si>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</si>
  <si>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</si>
  <si>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</si>
  <si>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</si>
  <si>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</si>
  <si>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</si>
  <si>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</si>
  <si>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</si>
  <si>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</si>
  <si>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</si>
  <si>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</si>
  <si>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</si>
  <si>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</si>
  <si>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</si>
  <si>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</si>
  <si>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</si>
  <si>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</si>
  <si>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</si>
  <si>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</si>
  <si>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</si>
  <si>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</si>
  <si>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</si>
  <si>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</si>
  <si>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</si>
  <si>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</si>
  <si>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</si>
  <si>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</si>
  <si>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</si>
  <si>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</si>
  <si>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</si>
  <si>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</si>
  <si>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</si>
  <si>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</si>
  <si>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</si>
  <si>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</si>
  <si>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</si>
  <si>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</si>
  <si>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</si>
  <si>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</si>
  <si>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</si>
  <si>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</si>
  <si>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</si>
  <si>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</si>
  <si>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</si>
  <si>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</si>
  <si>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</si>
  <si>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</si>
  <si>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</si>
  <si>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</si>
  <si>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</si>
  <si>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</si>
  <si>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</si>
  <si>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</si>
  <si>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</si>
  <si>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</si>
  <si>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</si>
  <si>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</si>
  <si>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</si>
  <si>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</si>
  <si>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</si>
  <si>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</si>
  <si>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</si>
  <si>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</si>
  <si>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</si>
  <si>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</si>
  <si>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</si>
  <si>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</si>
  <si>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</si>
  <si>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</si>
  <si>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</si>
  <si>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</si>
  <si>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</si>
  <si>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</si>
  <si>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</si>
  <si>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</si>
  <si>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</si>
  <si>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</si>
  <si>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</si>
  <si>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</si>
  <si>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</si>
  <si>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</si>
  <si>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</si>
  <si>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</si>
  <si>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</si>
  <si>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</si>
  <si>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</si>
  <si>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</si>
  <si>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</si>
  <si>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</si>
  <si>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</si>
  <si>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</si>
  <si>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</si>
  <si>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</si>
  <si>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</si>
  <si>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</si>
  <si>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</si>
  <si>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</si>
  <si>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</si>
  <si>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</si>
  <si>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</si>
  <si>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</si>
  <si>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</si>
  <si>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</si>
  <si>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</si>
  <si>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</si>
  <si>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</si>
  <si>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</si>
  <si>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</si>
  <si>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</si>
  <si>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</si>
  <si>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</si>
  <si>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</si>
  <si>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</si>
  <si>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</si>
  <si>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</si>
  <si>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</si>
  <si>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</si>
  <si>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</si>
  <si>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</si>
  <si>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</si>
  <si>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</si>
  <si>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</si>
  <si>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</si>
  <si>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</si>
  <si>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</si>
  <si>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</si>
  <si>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</si>
  <si>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</si>
  <si>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</si>
  <si>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</si>
  <si>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</si>
  <si>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</si>
  <si>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</si>
  <si>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</si>
  <si>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</si>
  <si>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</si>
  <si>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</si>
  <si>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</si>
  <si>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</si>
  <si>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</si>
  <si>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</si>
  <si>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</si>
  <si>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</si>
  <si>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</si>
  <si>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</si>
  <si>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</si>
  <si>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</si>
  <si>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</si>
  <si>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</si>
  <si>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</si>
  <si>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</si>
  <si>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</si>
  <si>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</si>
  <si>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</si>
  <si>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</si>
  <si>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</si>
  <si>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</si>
  <si>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</si>
  <si>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</si>
  <si>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</si>
  <si>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</si>
  <si>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</si>
  <si>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</si>
  <si>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</si>
  <si>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</si>
  <si>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</si>
  <si>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</si>
  <si>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</si>
  <si>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</si>
  <si>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</si>
  <si>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</si>
  <si>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</si>
  <si>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</si>
  <si>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</si>
  <si>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</si>
  <si>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</si>
  <si>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</si>
  <si>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</si>
  <si>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</si>
  <si>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</si>
  <si>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</si>
  <si>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</si>
  <si>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</si>
  <si>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</si>
  <si>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</si>
  <si>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</si>
  <si>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</si>
  <si>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</si>
  <si>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</si>
  <si>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</si>
  <si>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</si>
  <si>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</si>
  <si>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</si>
  <si>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</si>
  <si>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</si>
  <si>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</si>
  <si>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</si>
  <si>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</si>
  <si>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</si>
  <si>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</si>
  <si>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</si>
  <si>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</si>
  <si>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</si>
  <si>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</si>
  <si>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</si>
  <si>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</si>
  <si>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</si>
  <si>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</si>
  <si>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</si>
  <si>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</si>
  <si>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</si>
  <si>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</si>
  <si>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</si>
  <si>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</si>
  <si>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</si>
  <si>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</si>
  <si>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</si>
  <si>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</si>
  <si>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</si>
  <si>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</si>
  <si>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</si>
  <si>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</si>
  <si>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</si>
  <si>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</si>
  <si>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</si>
  <si>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</si>
  <si>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</si>
  <si>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</si>
  <si>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</si>
  <si>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</si>
  <si>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</si>
  <si>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</si>
  <si>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</si>
  <si>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</si>
  <si>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</si>
  <si>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</si>
  <si>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</si>
  <si>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</si>
  <si>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</si>
  <si>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</si>
  <si>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</si>
  <si>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</si>
  <si>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</si>
  <si>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</si>
  <si>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</si>
  <si>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</si>
  <si>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</si>
  <si>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</si>
  <si>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</si>
  <si>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</si>
  <si>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</si>
  <si>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</si>
  <si>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</si>
  <si>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</si>
  <si>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</si>
  <si>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</si>
  <si>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</si>
  <si>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</si>
  <si>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</si>
  <si>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</si>
  <si>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</si>
  <si>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</si>
  <si>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</si>
  <si>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</si>
  <si>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</si>
  <si>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</si>
  <si>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</si>
  <si>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</si>
  <si>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</si>
  <si>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</si>
  <si>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</si>
  <si>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</si>
  <si>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</si>
  <si>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</si>
  <si>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</si>
  <si>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</si>
  <si>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</si>
  <si>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</si>
  <si>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</si>
  <si>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</si>
  <si>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</si>
  <si>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</si>
  <si>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</si>
  <si>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</si>
  <si>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</si>
  <si>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</si>
  <si>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</si>
  <si>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</si>
  <si>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</si>
  <si>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</si>
  <si>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</si>
  <si>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</si>
  <si>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</si>
  <si>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</si>
  <si>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</si>
  <si>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</si>
  <si>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</si>
  <si>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</si>
  <si>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</si>
  <si>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</si>
  <si>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</si>
  <si>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</si>
  <si>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</si>
  <si>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</si>
  <si>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</si>
  <si>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</si>
  <si>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</si>
  <si>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</si>
  <si>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</si>
  <si>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</si>
  <si>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</si>
  <si>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</si>
  <si>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</si>
  <si>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</si>
  <si>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</si>
  <si>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</si>
  <si>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</si>
  <si>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</si>
  <si>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</si>
  <si>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</si>
  <si>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</si>
  <si>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</si>
  <si>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</si>
  <si>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</si>
  <si>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</si>
  <si>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</si>
  <si>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</si>
  <si>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</si>
  <si>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</si>
  <si>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</si>
  <si>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</si>
  <si>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</si>
  <si>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</si>
  <si>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</si>
  <si>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</si>
  <si>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</si>
  <si>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</si>
  <si>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</si>
  <si>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</si>
  <si>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</si>
  <si>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</si>
  <si>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</si>
  <si>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</si>
  <si>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</si>
  <si>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</si>
  <si>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</si>
  <si>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</si>
  <si>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</si>
  <si>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</si>
  <si>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</si>
  <si>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</si>
  <si>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</si>
  <si>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</si>
  <si>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</si>
  <si>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</si>
  <si>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</si>
  <si>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</si>
  <si>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</si>
  <si>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</si>
  <si>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</si>
  <si>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</si>
  <si>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</si>
  <si>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</si>
  <si>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</si>
  <si>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</si>
  <si>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</si>
  <si>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</si>
  <si>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</si>
  <si>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</si>
  <si>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</si>
  <si>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</si>
  <si>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</si>
  <si>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</si>
  <si>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</si>
  <si>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</si>
  <si>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</si>
  <si>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</si>
  <si>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</si>
  <si>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</si>
  <si>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</si>
  <si>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</si>
  <si>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</si>
  <si>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</si>
  <si>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</si>
  <si>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</si>
  <si>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</si>
  <si>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</si>
  <si>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</si>
  <si>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</si>
  <si>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</si>
  <si>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</si>
  <si>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</si>
  <si>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</si>
  <si>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</si>
  <si>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</si>
  <si>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</si>
  <si>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</si>
  <si>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</si>
  <si>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</si>
  <si>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</si>
  <si>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</si>
  <si>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</si>
  <si>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</si>
  <si>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</si>
  <si>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</si>
  <si>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</si>
  <si>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</si>
  <si>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</si>
  <si>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</si>
  <si>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</si>
  <si>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</si>
  <si>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</si>
  <si>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</si>
  <si>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</si>
  <si>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</si>
  <si>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</si>
  <si>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</si>
  <si>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</si>
  <si>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</si>
  <si>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</si>
  <si>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</si>
  <si>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</si>
  <si>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</si>
  <si>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</si>
  <si>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</si>
  <si>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</si>
  <si>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</si>
  <si>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</si>
  <si>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</si>
  <si>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</si>
  <si>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</si>
  <si>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</si>
  <si>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</si>
  <si>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</si>
  <si>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</si>
  <si>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</si>
  <si>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</si>
  <si>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</si>
  <si>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</si>
  <si>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</si>
  <si>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</si>
  <si>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</si>
  <si>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</si>
  <si>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</si>
  <si>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</si>
  <si>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</si>
  <si>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</si>
  <si>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</si>
  <si>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</si>
  <si>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</si>
  <si>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</si>
  <si>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</si>
  <si>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</si>
  <si>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</si>
  <si>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</si>
  <si>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</si>
  <si>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</si>
  <si>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</si>
  <si>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</si>
  <si>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</si>
  <si>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</si>
  <si>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</si>
  <si>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</si>
  <si>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</si>
  <si>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</si>
  <si>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</si>
  <si>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</si>
  <si>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</si>
  <si>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</si>
  <si>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</si>
  <si>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</si>
  <si>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</si>
  <si>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</si>
  <si>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</si>
  <si>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</si>
  <si>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</si>
  <si>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</si>
  <si>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</si>
  <si>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</si>
  <si>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</si>
  <si>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</si>
  <si>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</si>
  <si>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</si>
  <si>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</si>
  <si>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</si>
  <si>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</si>
  <si>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</si>
  <si>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</si>
  <si>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</si>
  <si>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</si>
  <si>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</si>
  <si>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</si>
  <si>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</si>
  <si>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</si>
  <si>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</si>
  <si>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</si>
  <si>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</si>
  <si>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</si>
  <si>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</si>
  <si>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</si>
  <si>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</si>
  <si>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</si>
  <si>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</si>
  <si>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</si>
  <si>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</si>
  <si>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</si>
  <si>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</si>
  <si>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</si>
  <si>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</si>
  <si>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</si>
  <si>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</si>
  <si>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</si>
  <si>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</si>
  <si>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</si>
  <si>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</si>
  <si>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</si>
  <si>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</si>
  <si>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</si>
  <si>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</si>
  <si>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</si>
  <si>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</si>
  <si>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</si>
  <si>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</si>
  <si>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</si>
  <si>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</si>
  <si>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</si>
  <si>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</si>
  <si>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</si>
  <si>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</si>
  <si>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</si>
  <si>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</si>
  <si>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</si>
  <si>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</si>
  <si>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</si>
  <si>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</si>
  <si>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</si>
  <si>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</si>
  <si>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</si>
  <si>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</si>
  <si>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</si>
  <si>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</si>
  <si>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</si>
  <si>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</si>
  <si>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</si>
  <si>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</si>
  <si>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</si>
  <si>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</si>
  <si>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</si>
  <si>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</si>
  <si>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</si>
  <si>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</si>
  <si>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</si>
  <si>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</si>
  <si>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</si>
  <si>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</si>
  <si>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</si>
  <si>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</si>
  <si>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</si>
  <si>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</si>
  <si>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</si>
  <si>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</si>
  <si>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</si>
  <si>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</si>
  <si>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</si>
  <si>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</si>
  <si>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</si>
  <si>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</si>
  <si>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</si>
  <si>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</si>
  <si>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</si>
  <si>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</si>
  <si>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</si>
  <si>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</si>
  <si>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</si>
  <si>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</si>
  <si>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</si>
  <si>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</si>
  <si>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</si>
  <si>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</si>
  <si>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</si>
  <si>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</si>
  <si>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</si>
  <si>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</si>
  <si>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</si>
  <si>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</si>
  <si>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</si>
  <si>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</si>
  <si>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</si>
  <si>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</si>
  <si>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</si>
  <si>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</si>
  <si>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</si>
  <si>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</si>
  <si>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</si>
  <si>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</si>
  <si>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</si>
  <si>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</si>
  <si>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</si>
  <si>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</si>
  <si>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</si>
  <si>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</si>
  <si>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</si>
  <si>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</si>
  <si>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</si>
  <si>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</si>
  <si>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</si>
  <si>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</si>
  <si>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</si>
  <si>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</si>
  <si>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</si>
  <si>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</si>
  <si>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</si>
  <si>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</si>
  <si>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</si>
  <si>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</si>
  <si>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</si>
  <si>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</si>
  <si>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</si>
  <si>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</si>
  <si>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</si>
  <si>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</si>
  <si>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</si>
  <si>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</si>
  <si>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</si>
  <si>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</si>
  <si>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</si>
  <si>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</si>
  <si>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</si>
  <si>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</si>
  <si>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</si>
  <si>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</si>
  <si>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</si>
  <si>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</si>
  <si>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</si>
  <si>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</si>
  <si>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</si>
  <si>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</si>
  <si>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</si>
  <si>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</si>
  <si>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</si>
  <si>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</si>
  <si>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</si>
  <si>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</si>
  <si>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</si>
  <si>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</si>
  <si>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</si>
  <si>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</si>
  <si>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</si>
  <si>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</si>
  <si>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</si>
  <si>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</si>
  <si>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</si>
  <si>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</si>
  <si>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</si>
  <si>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</si>
  <si>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</si>
  <si>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</si>
  <si>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</si>
  <si>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</si>
  <si>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</si>
  <si>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</si>
  <si>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</si>
  <si>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</si>
  <si>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</si>
  <si>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</si>
  <si>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</si>
  <si>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</si>
  <si>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</si>
  <si>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</si>
  <si>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</si>
  <si>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</si>
  <si>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</si>
  <si>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</si>
  <si>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</si>
  <si>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</si>
  <si>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</si>
  <si>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</si>
  <si>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</si>
  <si>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</si>
  <si>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</si>
  <si>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</si>
  <si>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</si>
  <si>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</si>
  <si>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</si>
  <si>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</si>
  <si>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</si>
  <si>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</si>
  <si>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</si>
  <si>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</si>
  <si>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</si>
  <si>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</si>
  <si>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</si>
  <si>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</si>
  <si>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</si>
  <si>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</si>
  <si>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</si>
  <si>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</si>
  <si>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</si>
  <si>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</si>
  <si>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</si>
  <si>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</si>
  <si>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</si>
  <si>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</si>
  <si>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</si>
  <si>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</si>
  <si>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</si>
  <si>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</si>
  <si>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</si>
  <si>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</si>
  <si>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</si>
  <si>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</si>
  <si>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</si>
  <si>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</si>
  <si>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</si>
  <si>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</si>
  <si>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</si>
  <si>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</si>
  <si>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</si>
  <si>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</si>
  <si>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</si>
  <si>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</si>
  <si>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</si>
  <si>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</si>
  <si>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</si>
  <si>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</si>
  <si>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</si>
  <si>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</si>
  <si>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</si>
  <si>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</si>
  <si>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</si>
  <si>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</si>
  <si>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</si>
  <si>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</si>
  <si>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</si>
  <si>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</si>
  <si>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</si>
  <si>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</si>
  <si>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</si>
  <si>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</si>
  <si>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</si>
  <si>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</si>
  <si>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</si>
  <si>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</si>
  <si>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</si>
  <si>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</si>
  <si>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</si>
  <si>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</si>
  <si>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</si>
  <si>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</si>
  <si>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</si>
  <si>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</si>
  <si>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</si>
  <si>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</si>
  <si>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</si>
  <si>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</si>
  <si>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</si>
  <si>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</si>
  <si>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</si>
  <si>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</si>
  <si>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</si>
  <si>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</si>
  <si>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</si>
  <si>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</si>
  <si>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</si>
  <si>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</si>
  <si>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</si>
  <si>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</si>
  <si>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</si>
  <si>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</si>
  <si>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</si>
  <si>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</si>
  <si>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</si>
  <si>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</si>
  <si>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</si>
  <si>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</si>
  <si>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</si>
  <si>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</si>
  <si>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</si>
  <si>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</si>
  <si>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</si>
  <si>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</si>
  <si>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</si>
  <si>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</si>
  <si>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</si>
  <si>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</si>
  <si>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</si>
  <si>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</si>
  <si>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</si>
  <si>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</si>
  <si>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</si>
  <si>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</si>
  <si>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</si>
  <si>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</si>
  <si>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</si>
  <si>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</si>
  <si>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</si>
  <si>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</si>
  <si>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</si>
  <si>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</si>
  <si>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</si>
  <si>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</si>
  <si>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</si>
  <si>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</si>
  <si>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</si>
  <si>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</si>
  <si>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</si>
  <si>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</si>
  <si>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</si>
  <si>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</si>
  <si>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</si>
  <si>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</si>
  <si>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</si>
  <si>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</si>
  <si>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</si>
  <si>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</si>
  <si>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</si>
  <si>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</si>
  <si>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</si>
  <si>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</si>
  <si>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</si>
  <si>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</si>
  <si>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</si>
  <si>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</si>
  <si>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</si>
  <si>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</si>
  <si>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</si>
  <si>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</si>
  <si>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</si>
  <si>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</si>
  <si>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</si>
  <si>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</si>
  <si>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</si>
  <si>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</si>
  <si>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</si>
  <si>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</si>
  <si>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</si>
  <si>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</si>
  <si>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</si>
  <si>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</si>
  <si>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</si>
  <si>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</si>
  <si>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</si>
  <si>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</si>
  <si>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</si>
  <si>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</si>
  <si>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</si>
  <si>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</si>
  <si>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</si>
  <si>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</si>
  <si>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</si>
  <si>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</si>
  <si>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</si>
  <si>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</si>
  <si>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</si>
  <si>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</si>
  <si>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</si>
  <si>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</si>
  <si>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</si>
  <si>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</si>
  <si>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</si>
  <si>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</si>
  <si>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</si>
  <si>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</si>
  <si>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</si>
  <si>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</si>
  <si>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</si>
  <si>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</si>
  <si>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</si>
  <si>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</si>
  <si>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</si>
  <si>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</si>
  <si>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</si>
  <si>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</si>
  <si>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</si>
  <si>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</si>
  <si>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</si>
  <si>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</si>
  <si>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</si>
  <si>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</si>
  <si>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</si>
  <si>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</si>
  <si>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</si>
  <si>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</si>
  <si>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</si>
  <si>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</si>
  <si>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</si>
  <si>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</si>
  <si>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</si>
  <si>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</si>
  <si>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</si>
  <si>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</si>
  <si>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</si>
  <si>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</si>
  <si>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</si>
  <si>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</si>
  <si>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</si>
  <si>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</si>
  <si>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</si>
  <si>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</si>
  <si>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</si>
  <si>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</si>
  <si>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</si>
  <si>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</si>
  <si>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</si>
  <si>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</si>
  <si>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</si>
  <si>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</si>
  <si>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</si>
  <si>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</si>
  <si>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</si>
  <si>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</si>
  <si>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</si>
  <si>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</si>
  <si>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</si>
  <si>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</si>
  <si>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</si>
  <si>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</si>
  <si>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</si>
  <si>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</si>
  <si>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</si>
  <si>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</si>
  <si>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</si>
  <si>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</si>
  <si>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</si>
  <si>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</si>
  <si>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</si>
  <si>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</si>
  <si>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</si>
  <si>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</si>
  <si>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</si>
  <si>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</si>
  <si>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</si>
  <si>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</si>
  <si>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</si>
  <si>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</si>
  <si>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</si>
  <si>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</si>
  <si>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</si>
  <si>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</si>
  <si>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</si>
  <si>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</si>
  <si>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</si>
  <si>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</si>
  <si>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</si>
  <si>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</si>
  <si>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</si>
  <si>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</si>
  <si>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</si>
  <si>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</si>
  <si>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</si>
  <si>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</si>
  <si>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</si>
  <si>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</si>
  <si>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</si>
  <si>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</si>
  <si>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</si>
  <si>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</si>
  <si>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</si>
  <si>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</si>
  <si>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</si>
  <si>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</si>
  <si>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</si>
  <si>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</si>
  <si>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</si>
  <si>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</si>
  <si>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</si>
  <si>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</si>
  <si>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</si>
  <si>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</si>
  <si>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</si>
  <si>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</si>
  <si>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</si>
  <si>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</si>
  <si>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</si>
  <si>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</si>
  <si>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</si>
  <si>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</si>
  <si>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</si>
  <si>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</si>
  <si>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</si>
  <si>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</si>
  <si>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</si>
  <si>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</si>
  <si>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</si>
  <si>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</si>
  <si>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</si>
  <si>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</si>
  <si>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</si>
  <si>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</si>
  <si>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</si>
  <si>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</si>
  <si>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</si>
  <si>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</si>
  <si>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</si>
  <si>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</si>
  <si>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</si>
  <si>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</si>
  <si>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</si>
  <si>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</si>
  <si>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</si>
  <si>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</si>
  <si>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</si>
  <si>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</si>
  <si>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</si>
  <si>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</si>
  <si>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</si>
  <si>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</si>
  <si>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</si>
  <si>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</si>
  <si>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</si>
  <si>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</si>
  <si>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</si>
  <si>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</si>
  <si>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</si>
  <si>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</si>
  <si>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</si>
  <si>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</si>
  <si>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</si>
  <si>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</si>
  <si>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</si>
  <si>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</si>
  <si>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</si>
  <si>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</si>
  <si>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</si>
  <si>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</si>
  <si>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</si>
  <si>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</si>
  <si>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</si>
  <si>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</si>
  <si>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</si>
  <si>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</si>
  <si>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</si>
  <si>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</si>
  <si>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</si>
  <si>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</si>
  <si>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</si>
  <si>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</si>
  <si>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</si>
  <si>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</si>
  <si>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</si>
  <si>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</si>
  <si>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</si>
  <si>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</si>
  <si>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</si>
  <si>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</si>
  <si>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</si>
  <si>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</si>
  <si>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</si>
  <si>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</si>
  <si>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</si>
  <si>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</si>
  <si>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</si>
  <si>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</si>
  <si>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</si>
  <si>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</si>
  <si>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</si>
  <si>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</si>
  <si>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</si>
  <si>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</si>
  <si>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</si>
  <si>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</si>
  <si>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</si>
  <si>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</si>
  <si>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</si>
  <si>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</si>
  <si>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</si>
  <si>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</si>
  <si>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</si>
  <si>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</si>
  <si>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</si>
  <si>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</si>
  <si>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</si>
  <si>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</si>
  <si>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</si>
  <si>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</si>
  <si>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</si>
  <si>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</si>
  <si>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</si>
  <si>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</si>
  <si>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</si>
  <si>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</si>
  <si>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</si>
  <si>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</si>
  <si>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</si>
  <si>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</si>
  <si>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</si>
  <si>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</si>
  <si>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</si>
  <si>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</si>
  <si>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</si>
  <si>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</si>
  <si>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</si>
  <si>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</si>
  <si>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</si>
  <si>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</si>
  <si>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</si>
  <si>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</si>
  <si>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</si>
  <si>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</si>
  <si>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</si>
  <si>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</si>
  <si>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</si>
  <si>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</si>
  <si>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</si>
  <si>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</si>
  <si>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</si>
  <si>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</si>
  <si>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</si>
  <si>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</si>
  <si>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</si>
  <si>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</si>
  <si>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</si>
  <si>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</si>
  <si>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</si>
  <si>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</si>
  <si>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</si>
  <si>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</si>
  <si>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</si>
  <si>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</si>
  <si>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</si>
  <si>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</si>
  <si>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</si>
  <si>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</si>
  <si>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</si>
  <si>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</si>
  <si>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</si>
  <si>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</si>
  <si>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</si>
  <si>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</si>
  <si>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</si>
  <si>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</si>
  <si>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</si>
  <si>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</si>
  <si>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</si>
  <si>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</si>
  <si>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</si>
  <si>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</si>
  <si>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</si>
  <si>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</si>
  <si>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</si>
  <si>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</si>
  <si>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</si>
  <si>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</si>
  <si>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</si>
  <si>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</si>
  <si>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</si>
  <si>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</si>
  <si>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</si>
  <si>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</si>
  <si>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</si>
  <si>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</si>
  <si>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</si>
  <si>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</si>
  <si>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</si>
  <si>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</si>
  <si>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</si>
  <si>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</si>
  <si>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</si>
  <si>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</si>
  <si>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</si>
  <si>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</si>
  <si>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</si>
  <si>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</si>
  <si>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</si>
  <si>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</si>
  <si>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</si>
  <si>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</si>
  <si>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</si>
  <si>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</si>
  <si>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</si>
  <si>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</si>
  <si>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</si>
  <si>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</si>
  <si>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</si>
  <si>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</si>
  <si>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</si>
  <si>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</si>
  <si>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</si>
  <si>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</si>
  <si>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</si>
  <si>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</si>
  <si>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</si>
  <si>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</si>
  <si>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</si>
  <si>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</si>
  <si>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</si>
  <si>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</si>
  <si>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</si>
  <si>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</si>
  <si>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</si>
  <si>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</si>
  <si>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</si>
  <si>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</si>
  <si>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</si>
  <si>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</si>
  <si>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</si>
  <si>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</si>
  <si>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</si>
  <si>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</si>
  <si>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</si>
  <si>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</si>
  <si>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</si>
  <si>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</si>
  <si>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</si>
  <si>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</si>
  <si>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</si>
  <si>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</si>
  <si>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</si>
  <si>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</si>
  <si>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</si>
  <si>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</si>
  <si>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</si>
  <si>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</si>
  <si>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</si>
  <si>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</si>
  <si>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</si>
  <si>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</si>
  <si>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</si>
  <si>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</si>
  <si>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</si>
  <si>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</si>
  <si>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</si>
  <si>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</si>
  <si>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</si>
  <si>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</si>
  <si>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</si>
  <si>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</si>
  <si>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</si>
  <si>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</si>
  <si>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</si>
  <si>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</si>
  <si>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</si>
  <si>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</si>
  <si>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</si>
  <si>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</si>
  <si>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</si>
  <si>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</si>
  <si>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</si>
  <si>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</si>
  <si>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</si>
  <si>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</si>
  <si>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</si>
  <si>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</si>
  <si>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</si>
  <si>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</si>
  <si>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</si>
  <si>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</si>
  <si>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</si>
  <si>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</si>
  <si>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</si>
  <si>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</si>
  <si>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</si>
  <si>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</si>
  <si>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</si>
  <si>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</si>
  <si>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</si>
  <si>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</si>
  <si>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</si>
  <si>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</si>
  <si>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</si>
  <si>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</si>
  <si>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</si>
  <si>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</si>
  <si>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</si>
  <si>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</si>
  <si>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</si>
  <si>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</si>
  <si>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</si>
  <si>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</si>
  <si>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</si>
  <si>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</si>
  <si>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</si>
  <si>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</si>
  <si>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</si>
  <si>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</si>
  <si>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</si>
  <si>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</si>
  <si>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</si>
  <si>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</si>
  <si>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</si>
  <si>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</si>
  <si>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</si>
  <si>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</si>
  <si>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</si>
  <si>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</si>
  <si>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</si>
  <si>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</si>
  <si>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</si>
  <si>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</si>
  <si>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</si>
  <si>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</si>
  <si>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</si>
  <si>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</si>
  <si>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</si>
  <si>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</si>
  <si>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</si>
  <si>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</si>
  <si>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</si>
  <si>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</si>
  <si>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</si>
  <si>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</si>
  <si>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</si>
  <si>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</si>
  <si>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</si>
  <si>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</si>
  <si>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</si>
  <si>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</si>
  <si>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</si>
  <si>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</si>
  <si>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</si>
  <si>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</si>
  <si>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</si>
  <si>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</si>
  <si>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</si>
  <si>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</si>
  <si>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</si>
  <si>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</si>
  <si>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</si>
  <si>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</si>
  <si>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</si>
  <si>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</si>
  <si>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</si>
  <si>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</si>
  <si>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</si>
  <si>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</si>
  <si>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</si>
  <si>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</si>
  <si>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</si>
  <si>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</si>
  <si>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</si>
  <si>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</si>
  <si>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</si>
  <si>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</si>
  <si>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</si>
  <si>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</si>
  <si>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</si>
  <si>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</si>
  <si>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</si>
  <si>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</si>
  <si>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</si>
  <si>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</si>
  <si>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</si>
  <si>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</si>
  <si>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</si>
  <si>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</si>
  <si>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</si>
  <si>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</si>
  <si>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</si>
  <si>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</si>
  <si>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</si>
  <si>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</si>
  <si>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</si>
  <si>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</si>
  <si>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</si>
  <si>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</si>
  <si>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</si>
  <si>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</si>
  <si>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</si>
  <si>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</si>
  <si>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</si>
  <si>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</si>
  <si>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</si>
  <si>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</si>
  <si>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</si>
  <si>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</si>
  <si>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</si>
  <si>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</si>
  <si>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</si>
  <si>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</si>
  <si>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</si>
  <si>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</si>
  <si>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</si>
  <si>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</si>
  <si>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</si>
  <si>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</si>
  <si>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</si>
  <si>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</si>
  <si>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</si>
  <si>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</si>
  <si>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</si>
  <si>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</si>
  <si>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</si>
  <si>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</si>
  <si>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</si>
  <si>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</si>
  <si>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</si>
  <si>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</si>
  <si>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</si>
  <si>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</si>
  <si>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</si>
  <si>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</si>
  <si>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</si>
  <si>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</si>
  <si>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</si>
  <si>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</si>
  <si>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</si>
  <si>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</si>
  <si>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</si>
  <si>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</si>
  <si>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</si>
  <si>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</si>
  <si>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</si>
  <si>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</si>
  <si>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</si>
  <si>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</si>
  <si>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</si>
  <si>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</si>
  <si>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</si>
  <si>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</si>
  <si>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</si>
  <si>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</si>
  <si>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</si>
  <si>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</si>
  <si>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</si>
  <si>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</si>
  <si>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</si>
  <si>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</si>
  <si>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</si>
  <si>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</si>
  <si>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</si>
  <si>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</si>
  <si>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</si>
  <si>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</si>
  <si>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</si>
  <si>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</si>
  <si>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</si>
  <si>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</si>
  <si>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</si>
  <si>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</si>
  <si>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</si>
  <si>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</si>
  <si>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</si>
  <si>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</si>
  <si>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</si>
  <si>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</si>
  <si>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</si>
  <si>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</si>
  <si>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</si>
  <si>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</si>
  <si>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</si>
  <si>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</si>
  <si>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</si>
  <si>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</si>
  <si>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</si>
  <si>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</si>
  <si>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</si>
  <si>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</si>
  <si>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</si>
  <si>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</si>
  <si>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</si>
  <si>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</si>
  <si>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</si>
  <si>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</si>
  <si>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</si>
  <si>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</si>
  <si>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</si>
  <si>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</si>
  <si>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</si>
  <si>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</si>
  <si>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</si>
  <si>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</si>
  <si>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</si>
  <si>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</si>
  <si>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</si>
  <si>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</si>
  <si>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</si>
  <si>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</si>
  <si>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</si>
  <si>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</si>
  <si>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</si>
  <si>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</si>
  <si>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</si>
  <si>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</si>
  <si>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</si>
  <si>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</si>
  <si>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</si>
  <si>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</si>
  <si>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</si>
  <si>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</si>
  <si>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</si>
  <si>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</si>
  <si>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</si>
  <si>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</si>
  <si>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</si>
  <si>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</si>
  <si>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</si>
  <si>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</si>
  <si>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</si>
  <si>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</si>
  <si>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</si>
  <si>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</si>
  <si>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</si>
  <si>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</si>
  <si>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</si>
  <si>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</si>
  <si>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</si>
  <si>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</si>
  <si>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</si>
  <si>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</si>
  <si>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</si>
  <si>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</si>
  <si>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</si>
  <si>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</si>
  <si>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</si>
  <si>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</si>
  <si>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</si>
  <si>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</si>
  <si>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</si>
  <si>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</si>
  <si>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</si>
  <si>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</si>
  <si>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</si>
  <si>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</si>
  <si>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</si>
  <si>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</si>
  <si>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</si>
  <si>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</si>
  <si>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</si>
  <si>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</si>
  <si>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</si>
  <si>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</si>
  <si>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</si>
  <si>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</si>
  <si>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</si>
  <si>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</si>
  <si>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</si>
  <si>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</si>
  <si>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</si>
  <si>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</si>
  <si>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</si>
  <si>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</si>
  <si>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</si>
  <si>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</si>
  <si>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</si>
  <si>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</si>
  <si>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</si>
  <si>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</si>
  <si>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</si>
  <si>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</si>
  <si>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</si>
  <si>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</si>
  <si>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</si>
  <si>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</si>
  <si>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</si>
  <si>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</si>
  <si>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</si>
  <si>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</si>
  <si>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</si>
  <si>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</si>
  <si>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</si>
  <si>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</si>
  <si>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</si>
  <si>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</si>
  <si>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</si>
  <si>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</si>
  <si>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</si>
  <si>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</si>
  <si>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</si>
  <si>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</si>
  <si>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</si>
  <si>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</si>
  <si>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</si>
  <si>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</si>
  <si>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</si>
  <si>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</si>
  <si>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</si>
  <si>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</si>
  <si>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</si>
  <si>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</si>
  <si>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</si>
  <si>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</si>
  <si>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</si>
  <si>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</si>
  <si>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</si>
  <si>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</si>
  <si>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</si>
  <si>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</si>
  <si>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</si>
  <si>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</si>
  <si>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</si>
  <si>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</si>
  <si>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</si>
  <si>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</si>
  <si>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</si>
  <si>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</si>
  <si>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</si>
  <si>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</si>
  <si>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</si>
  <si>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</si>
  <si>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</si>
  <si>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</si>
  <si>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</si>
  <si>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</si>
  <si>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</si>
  <si>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</si>
  <si>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</si>
  <si>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</si>
  <si>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</si>
  <si>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</si>
  <si>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</si>
  <si>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</si>
  <si>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</si>
  <si>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</si>
  <si>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</si>
  <si>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</si>
  <si>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</si>
  <si>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</si>
  <si>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</si>
  <si>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</si>
  <si>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</si>
  <si>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</si>
  <si>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</si>
  <si>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</si>
  <si>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</si>
  <si>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</si>
  <si>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</si>
  <si>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</si>
  <si>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</si>
  <si>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</si>
  <si>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</si>
  <si>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</si>
  <si>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</si>
  <si>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</si>
  <si>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</si>
  <si>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</si>
  <si>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</si>
  <si>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</si>
  <si>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</si>
  <si>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</si>
  <si>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</si>
  <si>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</si>
  <si>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</si>
  <si>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</si>
  <si>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</si>
  <si>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</si>
  <si>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</si>
  <si>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</si>
  <si>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</si>
  <si>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</si>
  <si>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</si>
  <si>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</si>
  <si>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</si>
  <si>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</si>
  <si>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</si>
  <si>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</si>
  <si>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</si>
  <si>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</si>
  <si>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</si>
  <si>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</si>
  <si>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</si>
  <si>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</si>
  <si>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</si>
  <si>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</si>
  <si>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</si>
  <si>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</si>
  <si>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</si>
  <si>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</si>
  <si>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</si>
  <si>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</si>
  <si>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</si>
  <si>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</si>
  <si>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</si>
  <si>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</si>
  <si>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</si>
  <si>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</si>
  <si>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</si>
  <si>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</si>
  <si>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</si>
  <si>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</si>
  <si>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</si>
  <si>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</si>
  <si>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</si>
  <si>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</si>
  <si>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</si>
  <si>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</si>
  <si>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</si>
  <si>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</si>
  <si>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</si>
  <si>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</si>
  <si>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</si>
  <si>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</si>
  <si>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</si>
  <si>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</si>
  <si>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</si>
  <si>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</si>
  <si>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</si>
  <si>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</si>
  <si>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</si>
  <si>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</si>
  <si>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</si>
  <si>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</si>
  <si>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</si>
  <si>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</si>
  <si>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</si>
  <si>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</si>
  <si>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</si>
  <si>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</si>
  <si>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</si>
  <si>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</si>
  <si>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</si>
  <si>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</si>
  <si>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</si>
  <si>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</si>
  <si>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</si>
  <si>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</si>
  <si>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</si>
  <si>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</si>
  <si>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</si>
  <si>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</si>
  <si>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</si>
  <si>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</si>
  <si>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</si>
  <si>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</si>
  <si>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</si>
  <si>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</si>
  <si>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</si>
  <si>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</si>
  <si>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</si>
  <si>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</si>
  <si>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</si>
  <si>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</si>
  <si>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</si>
  <si>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</si>
  <si>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</si>
  <si>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</si>
  <si>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</si>
  <si>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</si>
  <si>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</si>
  <si>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</si>
  <si>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</si>
  <si>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</si>
  <si>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</si>
  <si>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</si>
  <si>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</si>
  <si>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</si>
  <si>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</si>
  <si>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</si>
  <si>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</si>
  <si>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</si>
  <si>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</si>
  <si>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</si>
  <si>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</si>
  <si>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</si>
  <si>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</si>
  <si>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</si>
  <si>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</si>
  <si>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</si>
  <si>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</si>
  <si>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</si>
  <si>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</si>
  <si>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</si>
  <si>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</si>
  <si>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</si>
  <si>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</si>
  <si>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</si>
  <si>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</si>
  <si>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</si>
  <si>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</si>
  <si>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</si>
  <si>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</si>
  <si>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</si>
  <si>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</si>
  <si>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</si>
  <si>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</si>
  <si>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</si>
  <si>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</si>
  <si>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</si>
  <si>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</si>
  <si>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</si>
  <si>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</si>
  <si>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</si>
  <si>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</si>
  <si>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</si>
  <si>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</si>
  <si>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</si>
  <si>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</si>
  <si>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</si>
  <si>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</si>
  <si>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</si>
  <si>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</si>
  <si>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</si>
  <si>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</si>
  <si>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</si>
  <si>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</si>
  <si>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</si>
  <si>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</si>
  <si>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</si>
  <si>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</si>
  <si>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</si>
  <si>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</si>
  <si>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</si>
  <si>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</si>
  <si>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</si>
  <si>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</si>
  <si>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</si>
  <si>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</si>
  <si>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</si>
  <si>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</si>
  <si>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</si>
  <si>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</si>
  <si>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</si>
  <si>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</si>
  <si>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</si>
  <si>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</si>
  <si>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</si>
  <si>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</si>
  <si>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</si>
  <si>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</si>
  <si>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</si>
  <si>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</si>
  <si>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</si>
  <si>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</si>
  <si>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</si>
  <si>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</si>
  <si>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</si>
  <si>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</si>
  <si>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</si>
  <si>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</si>
  <si>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</si>
  <si>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</si>
  <si>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</si>
  <si>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</si>
  <si>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</si>
  <si>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</si>
  <si>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</si>
  <si>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</si>
  <si>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</si>
  <si>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</si>
  <si>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</si>
  <si>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</si>
  <si>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</si>
  <si>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</si>
  <si>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</si>
  <si>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</si>
  <si>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</si>
  <si>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</si>
  <si>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</si>
  <si>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</si>
  <si>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</si>
  <si>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</si>
  <si>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</si>
  <si>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</si>
  <si>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</si>
  <si>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</si>
  <si>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</si>
  <si>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</si>
  <si>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</si>
  <si>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</si>
  <si>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</si>
  <si>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</si>
  <si>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</si>
  <si>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</si>
  <si>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</si>
  <si>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</si>
  <si>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</si>
  <si>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</si>
  <si>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</si>
  <si>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</si>
  <si>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</si>
  <si>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</si>
  <si>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</si>
  <si>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</si>
  <si>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</si>
  <si>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</si>
  <si>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</si>
  <si>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</si>
  <si>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</si>
  <si>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</si>
  <si>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</si>
  <si>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</si>
  <si>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</si>
  <si>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</si>
  <si>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</si>
  <si>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</si>
  <si>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</si>
  <si>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</si>
  <si>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</si>
  <si>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</si>
  <si>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</si>
  <si>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</si>
  <si>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</si>
  <si>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</si>
  <si>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</si>
  <si>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</si>
  <si>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</si>
  <si>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</si>
  <si>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</si>
  <si>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</si>
  <si>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</si>
  <si>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</si>
  <si>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</si>
  <si>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</si>
  <si>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</si>
  <si>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</si>
  <si>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</si>
  <si>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</si>
  <si>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</si>
  <si>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</si>
  <si>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</si>
  <si>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</si>
  <si>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</si>
  <si>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</si>
  <si>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</si>
  <si>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</si>
  <si>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</si>
  <si>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</si>
  <si>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</si>
  <si>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</si>
  <si>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</si>
  <si>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</si>
  <si>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</si>
  <si>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</si>
  <si>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</si>
  <si>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</si>
  <si>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</si>
  <si>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</si>
  <si>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</si>
  <si>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</si>
  <si>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</si>
  <si>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</si>
  <si>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</si>
  <si>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</si>
  <si>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</si>
  <si>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</si>
  <si>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</si>
  <si>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</si>
  <si>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</si>
  <si>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</si>
  <si>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</si>
  <si>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</si>
  <si>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</si>
  <si>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</si>
  <si>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</si>
  <si>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</si>
  <si>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</si>
  <si>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</si>
  <si>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</si>
  <si>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</si>
  <si>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</si>
  <si>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</si>
  <si>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</si>
  <si>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</si>
  <si>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</si>
  <si>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</si>
  <si>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</si>
  <si>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</si>
  <si>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</si>
  <si>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</si>
  <si>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</si>
  <si>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</si>
  <si>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</si>
  <si>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</si>
  <si>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</si>
  <si>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</si>
  <si>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</si>
  <si>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</si>
  <si>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</si>
  <si>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</si>
  <si>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</si>
  <si>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</si>
  <si>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</si>
  <si>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</si>
  <si>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</si>
  <si>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</si>
  <si>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</si>
  <si>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</si>
  <si>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</si>
  <si>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</si>
  <si>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</si>
  <si>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</si>
  <si>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</si>
  <si>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</si>
  <si>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</si>
  <si>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</si>
  <si>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</si>
  <si>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</si>
  <si>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</si>
  <si>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</si>
  <si>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</si>
  <si>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</si>
  <si>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</si>
  <si>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</si>
  <si>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</si>
  <si>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</si>
  <si>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</si>
  <si>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</si>
  <si>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</si>
  <si>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</si>
  <si>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</si>
  <si>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</si>
  <si>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</si>
  <si>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</si>
  <si>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</si>
  <si>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</si>
  <si>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</si>
  <si>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</si>
  <si>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</si>
  <si>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</si>
  <si>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</si>
  <si>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</si>
  <si>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</si>
  <si>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</si>
  <si>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</si>
  <si>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</si>
  <si>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</si>
  <si>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</si>
  <si>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</si>
  <si>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</si>
  <si>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</si>
  <si>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</si>
  <si>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</si>
  <si>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</si>
  <si>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</si>
  <si>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</si>
  <si>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</si>
  <si>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</si>
  <si>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</si>
  <si>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</si>
  <si>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</si>
  <si>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</si>
  <si>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</si>
  <si>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</si>
  <si>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</si>
  <si>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</si>
  <si>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</si>
  <si>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</si>
  <si>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</si>
  <si>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</si>
  <si>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</si>
  <si>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</si>
  <si>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</si>
  <si>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</si>
  <si>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</si>
  <si>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</si>
  <si>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</si>
  <si>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</si>
  <si>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</si>
  <si>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</si>
  <si>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</si>
  <si>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</si>
  <si>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</si>
  <si>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</si>
  <si>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</si>
  <si>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</si>
  <si>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</si>
  <si>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</si>
  <si>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</si>
  <si>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</si>
  <si>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</si>
  <si>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</si>
  <si>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</si>
  <si>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</si>
  <si>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</si>
  <si>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</si>
  <si>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</si>
  <si>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</si>
  <si>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</si>
  <si>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</si>
  <si>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</si>
  <si>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</si>
  <si>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</si>
  <si>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</si>
  <si>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</si>
  <si>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</si>
  <si>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</si>
  <si>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</si>
  <si>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</si>
  <si>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</si>
  <si>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</si>
  <si>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</si>
  <si>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</si>
  <si>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</si>
  <si>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</si>
  <si>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</si>
  <si>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</si>
  <si>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</si>
  <si>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</si>
  <si>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</si>
  <si>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</si>
  <si>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</si>
  <si>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</si>
  <si>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</si>
  <si>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</si>
  <si>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</si>
  <si>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</si>
  <si>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</si>
  <si>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</si>
  <si>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</si>
  <si>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</si>
  <si>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</si>
  <si>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</si>
  <si>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</si>
  <si>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</si>
  <si>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</si>
  <si>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</si>
  <si>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</si>
  <si>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</si>
  <si>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</si>
  <si>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</si>
  <si>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</si>
  <si>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</si>
  <si>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</si>
  <si>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</si>
  <si>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</si>
  <si>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</si>
  <si>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</si>
  <si>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</si>
  <si>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</si>
  <si>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</si>
  <si>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</si>
  <si>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</si>
  <si>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</si>
  <si>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</si>
  <si>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</si>
  <si>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</si>
  <si>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</si>
  <si>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</si>
  <si>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</si>
  <si>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</si>
  <si>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</si>
  <si>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</si>
  <si>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</si>
  <si>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</si>
  <si>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</si>
  <si>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</si>
  <si>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</si>
  <si>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</si>
  <si>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</si>
  <si>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</si>
  <si>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</si>
  <si>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</si>
  <si>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</si>
  <si>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</si>
  <si>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</si>
  <si>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</si>
  <si>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</si>
  <si>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</si>
  <si>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</si>
  <si>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</si>
  <si>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</si>
  <si>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</si>
  <si>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</si>
  <si>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</si>
  <si>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</si>
  <si>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</si>
  <si>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</si>
  <si>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</si>
  <si>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</si>
  <si>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</si>
  <si>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</si>
  <si>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</si>
  <si>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</si>
  <si>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</si>
  <si>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</si>
  <si>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</si>
  <si>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</si>
  <si>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</si>
  <si>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</si>
  <si>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</si>
  <si>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</si>
  <si>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</si>
  <si>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</si>
  <si>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</si>
  <si>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</si>
  <si>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</si>
  <si>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</si>
  <si>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</si>
  <si>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</si>
  <si>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</si>
  <si>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</si>
  <si>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</si>
  <si>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</si>
  <si>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</si>
  <si>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</si>
  <si>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</si>
  <si>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</si>
  <si>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</si>
  <si>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</si>
  <si>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</si>
  <si>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</si>
  <si>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</si>
  <si>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</si>
  <si>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</si>
  <si>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</si>
  <si>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</si>
  <si>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</si>
  <si>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</si>
  <si>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</si>
  <si>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</si>
  <si>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</si>
  <si>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</si>
  <si>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</si>
  <si>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</si>
  <si>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</si>
  <si>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</si>
  <si>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</si>
  <si>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</si>
  <si>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</si>
  <si>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</si>
  <si>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</si>
  <si>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</si>
  <si>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</si>
  <si>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</si>
  <si>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</si>
  <si>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</si>
  <si>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</si>
  <si>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</si>
  <si>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</si>
  <si>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</si>
  <si>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</si>
  <si>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</si>
  <si>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</si>
  <si>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</si>
  <si>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</si>
  <si>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</si>
  <si>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</si>
  <si>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</si>
  <si>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</si>
  <si>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</si>
  <si>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</si>
  <si>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</si>
  <si>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</si>
  <si>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</si>
  <si>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</si>
  <si>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</si>
  <si>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</si>
  <si>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</si>
  <si>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</si>
  <si>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</si>
  <si>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</si>
  <si>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</si>
  <si>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</si>
  <si>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</si>
  <si>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</si>
  <si>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</si>
  <si>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</si>
  <si>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</si>
  <si>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</si>
  <si>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</si>
  <si>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</si>
  <si>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</si>
  <si>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</si>
  <si>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</si>
  <si>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</si>
  <si>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</si>
  <si>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</si>
  <si>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</si>
  <si>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</si>
  <si>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</si>
  <si>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</si>
  <si>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</si>
  <si>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</si>
  <si>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</si>
  <si>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</si>
  <si>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</si>
  <si>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</si>
  <si>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</si>
  <si>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</si>
  <si>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</si>
  <si>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</si>
  <si>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</si>
  <si>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</si>
  <si>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</si>
  <si>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</si>
  <si>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</si>
  <si>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</si>
  <si>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</si>
  <si>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</si>
  <si>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</si>
  <si>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</si>
  <si>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</si>
  <si>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</si>
  <si>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</si>
  <si>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</si>
  <si>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</si>
  <si>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</si>
  <si>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</si>
  <si>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</si>
  <si>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</si>
  <si>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</si>
  <si>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</si>
  <si>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</si>
  <si>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</si>
  <si>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</si>
  <si>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</si>
  <si>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</si>
  <si>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</si>
  <si>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</si>
  <si>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</si>
  <si>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</si>
  <si>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</si>
  <si>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</si>
  <si>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</si>
  <si>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</si>
  <si>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</si>
  <si>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</si>
  <si>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</si>
  <si>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</si>
  <si>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</si>
  <si>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</si>
  <si>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</si>
  <si>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</si>
  <si>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</si>
  <si>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</si>
  <si>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</si>
  <si>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</si>
  <si>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</si>
  <si>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</si>
  <si>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</si>
  <si>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</si>
  <si>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</si>
  <si>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</si>
  <si>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</si>
  <si>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</si>
  <si>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</si>
  <si>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</si>
  <si>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</si>
  <si>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</si>
  <si>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</si>
  <si>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</si>
  <si>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</si>
  <si>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</si>
  <si>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</si>
  <si>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</si>
  <si>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</si>
  <si>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</si>
  <si>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</si>
  <si>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</si>
  <si>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</si>
  <si>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</si>
  <si>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</si>
  <si>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</si>
  <si>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</si>
  <si>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</si>
  <si>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</si>
  <si>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</si>
  <si>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</si>
  <si>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</si>
  <si>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</si>
  <si>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</si>
  <si>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</si>
  <si>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</si>
  <si>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</si>
  <si>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</si>
  <si>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</si>
  <si>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</si>
  <si>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</si>
  <si>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</si>
  <si>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</si>
  <si>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</si>
  <si>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</si>
  <si>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</si>
  <si>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</si>
  <si>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</si>
  <si>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</si>
  <si>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</si>
  <si>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</si>
  <si>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</si>
  <si>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</si>
  <si>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</si>
  <si>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</si>
  <si>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</si>
  <si>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</si>
  <si>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</si>
  <si>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</si>
  <si>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</si>
  <si>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</si>
  <si>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</si>
  <si>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</si>
  <si>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</si>
  <si>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</si>
  <si>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</si>
  <si>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</si>
  <si>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</si>
  <si>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</si>
  <si>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</si>
  <si>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</si>
  <si>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</si>
  <si>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</si>
  <si>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</si>
  <si>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</si>
  <si>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</si>
  <si>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</si>
  <si>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</si>
  <si>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</si>
  <si>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</si>
  <si>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</si>
  <si>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</si>
  <si>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</si>
  <si>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</si>
  <si>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</si>
  <si>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</si>
  <si>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</si>
  <si>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</si>
  <si>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</si>
  <si>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</si>
  <si>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</si>
  <si>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</si>
  <si>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</si>
  <si>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</si>
  <si>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</si>
  <si>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</si>
  <si>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</si>
  <si>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</si>
  <si>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</si>
  <si>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</si>
  <si>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</si>
  <si>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</si>
  <si>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</si>
  <si>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</si>
  <si>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</si>
  <si>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</si>
  <si>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</si>
  <si>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</si>
  <si>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</si>
  <si>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</si>
  <si>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</si>
  <si>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</si>
  <si>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</si>
  <si>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</si>
  <si>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</si>
  <si>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</si>
  <si>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</si>
  <si>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</si>
  <si>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</si>
  <si>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</si>
  <si>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</si>
  <si>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</si>
  <si>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</si>
  <si>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</si>
  <si>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</si>
  <si>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</si>
  <si>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</si>
  <si>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</si>
  <si>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</si>
  <si>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</si>
  <si>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</si>
  <si>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</si>
  <si>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</si>
  <si>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</si>
  <si>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</si>
  <si>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</si>
  <si>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</si>
  <si>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</si>
  <si>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</si>
  <si>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</si>
  <si>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</si>
  <si>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</si>
  <si>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</si>
  <si>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</si>
  <si>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</si>
  <si>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</si>
  <si>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</si>
  <si>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</si>
  <si>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</si>
  <si>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</si>
  <si>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</si>
  <si>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</si>
  <si>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</si>
  <si>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</si>
  <si>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</si>
  <si>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</si>
  <si>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</si>
  <si>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</si>
  <si>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</si>
  <si>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</si>
  <si>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</si>
  <si>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</si>
  <si>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</si>
  <si>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</si>
  <si>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</si>
  <si>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</si>
  <si>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</si>
  <si>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</si>
  <si>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</si>
  <si>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</si>
  <si>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</si>
  <si>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</si>
  <si>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</si>
  <si>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</si>
  <si>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</si>
  <si>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</si>
  <si>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</si>
  <si>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</si>
  <si>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</si>
  <si>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</si>
  <si>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</si>
  <si>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</si>
  <si>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</si>
  <si>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</si>
  <si>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</si>
  <si>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</si>
  <si>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</si>
  <si>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</si>
  <si>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</si>
  <si>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</si>
  <si>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</si>
  <si>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</si>
  <si>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</si>
  <si>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</si>
  <si>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</si>
  <si>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</si>
  <si>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</si>
  <si>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</si>
  <si>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</si>
  <si>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</si>
  <si>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</si>
  <si>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</si>
  <si>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</si>
  <si>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</si>
  <si>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</si>
  <si>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</si>
  <si>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</si>
  <si>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</si>
  <si>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</si>
  <si>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</si>
  <si>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</si>
  <si>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</si>
  <si>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</si>
  <si>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</si>
  <si>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</si>
  <si>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</si>
  <si>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</si>
  <si>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</si>
  <si>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</si>
  <si>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</si>
  <si>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</si>
  <si>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</si>
  <si>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</si>
  <si>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</si>
  <si>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</si>
  <si>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</si>
  <si>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</si>
  <si>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</si>
  <si>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</si>
  <si>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</si>
  <si>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</si>
  <si>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</si>
  <si>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</si>
  <si>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</si>
  <si>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</si>
  <si>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</si>
  <si>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</si>
  <si>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</si>
  <si>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</si>
  <si>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</si>
  <si>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</si>
  <si>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</si>
  <si>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</si>
  <si>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</si>
  <si>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</si>
  <si>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</si>
  <si>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</si>
  <si>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</si>
  <si>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</si>
  <si>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</si>
  <si>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</si>
  <si>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</si>
  <si>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</si>
  <si>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</si>
  <si>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</si>
  <si>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</si>
  <si>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</si>
  <si>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</si>
  <si>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</si>
  <si>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</si>
  <si>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</si>
  <si>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</si>
  <si>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</si>
  <si>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</si>
  <si>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</si>
  <si>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</si>
  <si>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</si>
  <si>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</si>
  <si>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</si>
  <si>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</si>
  <si>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</si>
  <si>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</si>
  <si>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</si>
  <si>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</si>
  <si>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</si>
  <si>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</si>
  <si>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</si>
  <si>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</si>
  <si>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</si>
  <si>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</si>
  <si>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</si>
  <si>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</si>
  <si>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</si>
  <si>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</si>
  <si>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</si>
  <si>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</si>
  <si>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</si>
  <si>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</si>
  <si>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</si>
  <si>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</si>
  <si>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</si>
  <si>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</si>
  <si>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</si>
  <si>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</si>
  <si>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</si>
  <si>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</si>
  <si>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</si>
  <si>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</si>
  <si>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</si>
  <si>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</si>
  <si>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</si>
  <si>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</si>
  <si>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</si>
  <si>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</si>
  <si>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</si>
  <si>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</si>
  <si>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</si>
  <si>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</si>
  <si>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</si>
  <si>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</si>
  <si>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</si>
  <si>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</si>
  <si>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</si>
  <si>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</si>
  <si>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</si>
  <si>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</si>
  <si>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</si>
  <si>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</si>
  <si>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</si>
  <si>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</si>
  <si>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</si>
  <si>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</si>
  <si>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</si>
  <si>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</si>
  <si>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</si>
  <si>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</si>
  <si>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</si>
  <si>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</si>
  <si>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</si>
  <si>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</si>
  <si>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</si>
  <si>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</si>
  <si>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</si>
  <si>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</si>
  <si>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</si>
  <si>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</si>
  <si>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</si>
  <si>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</si>
  <si>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</si>
  <si>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</si>
  <si>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</si>
  <si>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</si>
  <si>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</si>
  <si>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</si>
  <si>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</si>
  <si>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</si>
  <si>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</si>
  <si>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</si>
  <si>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</si>
  <si>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</si>
  <si>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</si>
  <si>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</si>
  <si>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</si>
  <si>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</si>
  <si>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</si>
  <si>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</si>
  <si>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</si>
  <si>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</si>
  <si>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</si>
  <si>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</si>
  <si>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</si>
  <si>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</si>
  <si>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</si>
  <si>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</si>
  <si>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</si>
  <si>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</si>
  <si>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</si>
  <si>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</si>
  <si>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</si>
  <si>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</si>
  <si>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</si>
  <si>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</si>
  <si>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</si>
  <si>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</si>
  <si>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</si>
  <si>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</si>
  <si>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</si>
  <si>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</si>
  <si>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</si>
  <si>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</si>
  <si>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</si>
  <si>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</si>
  <si>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</si>
  <si>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</si>
  <si>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</si>
  <si>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</si>
  <si>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</si>
  <si>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</si>
  <si>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</si>
  <si>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</si>
  <si>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</si>
  <si>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</si>
  <si>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</si>
  <si>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</si>
  <si>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</si>
  <si>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</si>
  <si>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</si>
  <si>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</si>
  <si>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</si>
  <si>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</si>
  <si>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</si>
  <si>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</si>
  <si>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</si>
  <si>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</si>
  <si>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</si>
  <si>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</si>
  <si>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</si>
  <si>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</si>
  <si>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</si>
  <si>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</si>
  <si>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</si>
  <si>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</si>
  <si>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</si>
  <si>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</si>
  <si>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</si>
  <si>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</si>
  <si>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</si>
  <si>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</si>
  <si>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</si>
  <si>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</si>
  <si>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</si>
  <si>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</si>
  <si>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</si>
  <si>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</si>
  <si>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</si>
  <si>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</si>
  <si>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</si>
  <si>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</si>
  <si>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</si>
  <si>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</si>
  <si>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</si>
  <si>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</si>
  <si>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</si>
  <si>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</si>
  <si>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</si>
  <si>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</si>
  <si>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</si>
  <si>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</si>
  <si>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</si>
  <si>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</si>
  <si>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</si>
  <si>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</si>
  <si>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</si>
  <si>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</si>
  <si>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</si>
  <si>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</si>
  <si>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</si>
  <si>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</si>
  <si>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</si>
  <si>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</si>
  <si>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</si>
  <si>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</si>
  <si>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</si>
  <si>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</si>
  <si>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</si>
  <si>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</si>
  <si>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</si>
  <si>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</si>
  <si>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</si>
  <si>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</si>
  <si>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</si>
  <si>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</si>
  <si>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</si>
  <si>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</si>
  <si>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</si>
  <si>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</si>
  <si>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</si>
  <si>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</si>
  <si>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</si>
  <si>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</si>
  <si>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</si>
  <si>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</si>
  <si>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</si>
  <si>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</si>
  <si>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</si>
  <si>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</si>
  <si>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</si>
  <si>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</si>
  <si>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</si>
  <si>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</si>
  <si>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</si>
  <si>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</si>
  <si>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</si>
  <si>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</si>
  <si>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</si>
  <si>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</si>
  <si>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</si>
  <si>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</si>
  <si>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</si>
  <si>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</si>
  <si>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</si>
  <si>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</si>
  <si>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</si>
  <si>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</si>
  <si>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</si>
  <si>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</si>
  <si>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</si>
  <si>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</si>
  <si>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</si>
  <si>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</si>
  <si>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</si>
  <si>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</si>
  <si>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</si>
  <si>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</si>
  <si>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</si>
  <si>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</si>
  <si>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</si>
  <si>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</si>
  <si>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</si>
  <si>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</si>
  <si>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</si>
  <si>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</si>
  <si>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</si>
  <si>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</si>
  <si>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</si>
  <si>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</si>
  <si>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</si>
  <si>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</si>
  <si>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</si>
  <si>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</si>
  <si>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</si>
  <si>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</si>
  <si>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</si>
  <si>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</si>
  <si>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</si>
  <si>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</si>
  <si>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</si>
  <si>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</si>
  <si>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</si>
  <si>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</si>
  <si>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</si>
  <si>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</si>
  <si>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</si>
  <si>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</si>
  <si>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</si>
  <si>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</si>
  <si>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</si>
  <si>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</si>
  <si>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</si>
  <si>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</si>
  <si>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</si>
  <si>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</si>
  <si>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</si>
  <si>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</si>
  <si>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</si>
  <si>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</si>
  <si>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</si>
  <si>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</si>
  <si>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</si>
  <si>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</si>
  <si>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</si>
  <si>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</si>
  <si>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</si>
  <si>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</si>
  <si>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</si>
  <si>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</si>
  <si>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</si>
  <si>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</si>
  <si>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</si>
  <si>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</si>
  <si>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</si>
  <si>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</si>
  <si>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</si>
  <si>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</si>
  <si>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</si>
  <si>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</si>
  <si>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</si>
  <si>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</si>
  <si>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</si>
  <si>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</si>
  <si>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</si>
  <si>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</si>
  <si>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</si>
  <si>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</si>
  <si>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</si>
  <si>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</si>
  <si>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</si>
  <si>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</si>
  <si>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</si>
  <si>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</si>
  <si>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</si>
  <si>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</si>
  <si>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</si>
  <si>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</si>
  <si>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</si>
  <si>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</si>
  <si>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</si>
  <si>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</si>
  <si>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</si>
  <si>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</si>
  <si>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</si>
  <si>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</si>
  <si>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</si>
  <si>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</si>
  <si>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</si>
  <si>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</si>
  <si>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</si>
  <si>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</si>
  <si>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</si>
  <si>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</si>
  <si>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</si>
  <si>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</si>
  <si>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</si>
  <si>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</si>
  <si>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</si>
  <si>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</si>
  <si>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</si>
  <si>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</si>
  <si>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</si>
  <si>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</si>
  <si>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</si>
  <si>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</si>
  <si>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</si>
  <si>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</si>
  <si>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</si>
  <si>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</si>
  <si>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</si>
  <si>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</si>
  <si>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</si>
  <si>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</si>
  <si>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</si>
  <si>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</si>
  <si>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</si>
  <si>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</si>
  <si>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</si>
  <si>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</si>
  <si>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</si>
  <si>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</si>
  <si>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</si>
  <si>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</si>
  <si>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</si>
  <si>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</si>
  <si>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</si>
  <si>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</si>
  <si>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</si>
  <si>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</si>
  <si>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</si>
  <si>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</si>
  <si>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</si>
  <si>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</si>
  <si>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</si>
  <si>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</si>
  <si>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</si>
  <si>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</si>
  <si>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</si>
  <si>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</si>
  <si>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</si>
  <si>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</si>
  <si>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</si>
  <si>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</si>
  <si>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</si>
  <si>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</si>
  <si>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</si>
  <si>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</si>
  <si>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</si>
  <si>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</si>
  <si>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</si>
  <si>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</si>
  <si>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</si>
  <si>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</si>
  <si>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</si>
  <si>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</si>
  <si>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</si>
  <si>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</si>
  <si>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</si>
  <si>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</si>
  <si>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</si>
  <si>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</si>
  <si>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</si>
  <si>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</si>
  <si>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</si>
  <si>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</si>
  <si>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</si>
  <si>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</si>
  <si>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</si>
  <si>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</si>
  <si>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</si>
  <si>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</si>
  <si>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</si>
  <si>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</si>
  <si>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</si>
  <si>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</si>
  <si>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</si>
  <si>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</si>
  <si>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</si>
  <si>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</si>
  <si>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</si>
  <si>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</si>
  <si>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</si>
  <si>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</si>
  <si>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</si>
  <si>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</si>
  <si>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</si>
  <si>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</si>
  <si>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</si>
  <si>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</si>
  <si>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</si>
  <si>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</si>
  <si>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</si>
  <si>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</si>
  <si>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</si>
  <si>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</si>
  <si>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</si>
  <si>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</si>
  <si>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</si>
  <si>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</si>
  <si>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</si>
  <si>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</si>
  <si>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</si>
  <si>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</si>
  <si>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</si>
  <si>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</si>
  <si>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</si>
  <si>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</si>
  <si>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</si>
  <si>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</si>
  <si>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</si>
  <si>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</si>
  <si>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</si>
  <si>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</si>
  <si>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</si>
  <si>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</si>
  <si>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</si>
  <si>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</si>
  <si>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</si>
  <si>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</si>
  <si>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</si>
  <si>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</si>
  <si>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</si>
  <si>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</si>
  <si>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</si>
  <si>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</si>
  <si>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</si>
  <si>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</si>
  <si>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</si>
  <si>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</si>
  <si>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</si>
  <si>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</si>
  <si>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</si>
  <si>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</si>
  <si>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</si>
  <si>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</si>
  <si>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</si>
  <si>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</si>
  <si>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</si>
  <si>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</si>
  <si>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</si>
  <si>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</si>
  <si>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</si>
  <si>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</si>
  <si>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</si>
  <si>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</si>
  <si>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</si>
  <si>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</si>
  <si>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</si>
  <si>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</si>
  <si>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</si>
  <si>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</si>
  <si>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</si>
  <si>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</si>
  <si>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</si>
  <si>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</si>
  <si>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</si>
  <si>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</si>
  <si>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</si>
  <si>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</si>
  <si>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</si>
  <si>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</si>
  <si>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</si>
  <si>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</si>
  <si>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</si>
  <si>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</si>
  <si>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</si>
  <si>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</si>
  <si>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</si>
  <si>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</si>
  <si>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</si>
  <si>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</si>
  <si>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</si>
  <si>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</si>
  <si>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</si>
  <si>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</si>
  <si>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</si>
  <si>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</si>
  <si>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</si>
  <si>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</si>
  <si>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</si>
  <si>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</si>
  <si>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</si>
  <si>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</si>
  <si>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</si>
  <si>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</si>
  <si>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</si>
  <si>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</si>
  <si>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</si>
  <si>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</si>
  <si>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</si>
  <si>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</si>
  <si>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</si>
  <si>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</si>
  <si>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</si>
  <si>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</si>
  <si>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</si>
  <si>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</si>
  <si>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</si>
  <si>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</si>
  <si>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</si>
  <si>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</si>
  <si>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</si>
  <si>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</si>
  <si>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</si>
  <si>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</si>
  <si>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</si>
  <si>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</si>
  <si>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</si>
  <si>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</si>
  <si>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</si>
  <si>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</si>
  <si>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</si>
  <si>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</si>
  <si>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</si>
  <si>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</si>
  <si>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</si>
  <si>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</si>
  <si>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</si>
  <si>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</si>
  <si>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</si>
  <si>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</si>
  <si>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</si>
  <si>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</si>
  <si>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</si>
  <si>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</si>
  <si>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</si>
  <si>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</si>
  <si>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</si>
  <si>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</si>
  <si>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</si>
  <si>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</si>
  <si>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</si>
  <si>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</si>
  <si>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</si>
  <si>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</si>
  <si>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</si>
  <si>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</si>
  <si>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</si>
  <si>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</si>
  <si>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</si>
  <si>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</si>
  <si>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</si>
  <si>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</si>
  <si>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</si>
  <si>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</si>
  <si>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</si>
  <si>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</si>
  <si>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</si>
  <si>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</si>
  <si>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</si>
  <si>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</si>
  <si>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</si>
  <si>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</si>
  <si>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</si>
  <si>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</si>
  <si>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</si>
  <si>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</si>
  <si>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</si>
  <si>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</si>
  <si>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</si>
  <si>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</si>
  <si>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</si>
  <si>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</si>
  <si>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</si>
  <si>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</si>
  <si>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</si>
  <si>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</si>
  <si>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</si>
  <si>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</si>
  <si>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</si>
  <si>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</si>
  <si>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</si>
  <si>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</si>
  <si>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</si>
  <si>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</si>
  <si>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</si>
  <si>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</si>
  <si>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</si>
  <si>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</si>
  <si>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</si>
  <si>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</si>
  <si>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</si>
  <si>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</si>
  <si>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</si>
  <si>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</si>
  <si>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</si>
  <si>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</si>
  <si>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</si>
  <si>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</si>
  <si>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</si>
  <si>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</si>
  <si>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</si>
  <si>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</si>
  <si>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</si>
  <si>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</si>
  <si>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</si>
  <si>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</si>
  <si>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</si>
  <si>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</si>
  <si>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</si>
  <si>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</si>
  <si>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</si>
  <si>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</si>
  <si>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</si>
  <si>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</si>
  <si>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</si>
  <si>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</si>
  <si>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</si>
  <si>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</si>
  <si>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</si>
  <si>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</si>
  <si>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</si>
  <si>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</si>
  <si>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</si>
  <si>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</si>
  <si>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</si>
  <si>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</si>
  <si>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</si>
  <si>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</si>
  <si>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</si>
  <si>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</si>
  <si>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</si>
  <si>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</si>
  <si>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</si>
  <si>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</si>
  <si>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</si>
  <si>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</si>
  <si>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</si>
  <si>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</si>
  <si>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</si>
  <si>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</si>
  <si>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</si>
  <si>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</si>
  <si>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</si>
  <si>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</si>
  <si>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</si>
  <si>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</si>
  <si>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</si>
  <si>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</si>
  <si>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</si>
  <si>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</si>
  <si>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</si>
  <si>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</si>
  <si>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</si>
  <si>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</si>
  <si>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</si>
  <si>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</si>
  <si>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</si>
  <si>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</si>
  <si>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</si>
  <si>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</si>
  <si>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</si>
  <si>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</si>
  <si>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</si>
  <si>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</si>
  <si>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</si>
  <si>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</si>
  <si>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</si>
  <si>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</si>
  <si>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</si>
  <si>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</si>
  <si>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</si>
  <si>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</si>
  <si>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</si>
  <si>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</si>
  <si>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</si>
  <si>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</si>
  <si>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</si>
  <si>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</si>
  <si>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</si>
  <si>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</si>
  <si>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</si>
  <si>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</si>
  <si>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</si>
  <si>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</si>
  <si>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</si>
  <si>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</si>
  <si>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</si>
  <si>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</si>
  <si>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</si>
  <si>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</si>
  <si>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</si>
  <si>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</si>
  <si>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</si>
  <si>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</si>
  <si>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</si>
  <si>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</si>
  <si>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</si>
  <si>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</si>
  <si>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</si>
  <si>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</si>
  <si>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</si>
  <si>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</si>
  <si>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</si>
  <si>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</si>
  <si>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</si>
  <si>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</si>
  <si>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</si>
  <si>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</si>
  <si>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</si>
  <si>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</si>
  <si>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</si>
  <si>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</si>
  <si>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</si>
  <si>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</si>
  <si>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</si>
  <si>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</si>
  <si>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</si>
  <si>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</si>
  <si>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</si>
  <si>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</si>
  <si>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</si>
  <si>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</si>
  <si>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</si>
  <si>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</si>
  <si>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</si>
  <si>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</si>
  <si>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</si>
  <si>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</si>
  <si>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</si>
  <si>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</si>
  <si>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</si>
  <si>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</si>
  <si>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</si>
  <si>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</si>
  <si>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</si>
  <si>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</si>
  <si>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</si>
  <si>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</si>
  <si>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</si>
  <si>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</si>
  <si>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</si>
  <si>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</si>
  <si>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</si>
  <si>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</si>
  <si>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</si>
  <si>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</si>
  <si>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</si>
  <si>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</si>
  <si>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</si>
  <si>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</si>
  <si>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</si>
  <si>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</si>
  <si>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</si>
  <si>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</si>
  <si>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</si>
  <si>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</si>
  <si>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</si>
  <si>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</si>
  <si>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</si>
  <si>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</si>
  <si>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</si>
  <si>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</si>
  <si>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</si>
  <si>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</si>
  <si>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</si>
  <si>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</si>
  <si>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</si>
  <si>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</si>
  <si>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</si>
  <si>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</si>
  <si>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</si>
  <si>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</si>
  <si>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</si>
  <si>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</si>
  <si>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</si>
  <si>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</si>
  <si>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</si>
  <si>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</si>
  <si>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</si>
  <si>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</si>
  <si>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</si>
  <si>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</si>
  <si>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</si>
  <si>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</si>
  <si>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</si>
  <si>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</si>
  <si>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</si>
  <si>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</si>
  <si>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</si>
  <si>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</si>
  <si>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</si>
  <si>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</si>
  <si>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</si>
  <si>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</si>
  <si>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</si>
  <si>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</si>
  <si>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</si>
  <si>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</si>
  <si>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</si>
  <si>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</si>
  <si>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</si>
  <si>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</si>
  <si>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</si>
  <si>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</si>
  <si>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</si>
  <si>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</si>
  <si>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</si>
  <si>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</si>
  <si>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</si>
  <si>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</si>
  <si>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</si>
  <si>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</si>
  <si>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</si>
  <si>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</si>
  <si>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</si>
  <si>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</si>
  <si>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</si>
  <si>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</si>
  <si>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</si>
  <si>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</si>
  <si>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</si>
  <si>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</si>
  <si>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</si>
  <si>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</si>
  <si>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</si>
  <si>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</si>
  <si>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</si>
  <si>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</si>
  <si>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</si>
  <si>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</si>
  <si>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</si>
  <si>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</si>
  <si>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</si>
  <si>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</si>
  <si>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</si>
  <si>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</si>
  <si>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</si>
  <si>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</si>
  <si>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</si>
  <si>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</si>
  <si>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</si>
  <si>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</si>
  <si>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</si>
  <si>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</si>
  <si>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</si>
  <si>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</si>
  <si>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</si>
  <si>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</si>
  <si>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</si>
  <si>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</si>
  <si>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</si>
  <si>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</si>
  <si>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</si>
  <si>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</si>
  <si>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</si>
  <si>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</si>
  <si>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</si>
  <si>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</si>
  <si>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</si>
  <si>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</si>
  <si>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</si>
  <si>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</si>
  <si>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</si>
  <si>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</si>
  <si>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</si>
  <si>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</si>
  <si>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</si>
  <si>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</si>
  <si>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</si>
  <si>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</si>
  <si>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</si>
  <si>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</si>
  <si>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</si>
  <si>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</si>
  <si>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</si>
  <si>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</si>
  <si>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</si>
  <si>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</si>
  <si>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</si>
  <si>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</si>
  <si>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</si>
  <si>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</si>
  <si>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</si>
  <si>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</si>
  <si>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</si>
  <si>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</si>
  <si>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</si>
  <si>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</si>
  <si>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</si>
  <si>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</si>
  <si>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</si>
  <si>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</si>
  <si>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</si>
  <si>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</si>
  <si>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</si>
  <si>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</si>
  <si>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</si>
  <si>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</si>
  <si>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</si>
  <si>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</si>
  <si>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</si>
  <si>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</si>
  <si>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</si>
  <si>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</si>
  <si>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</si>
  <si>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</si>
  <si>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</si>
  <si>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</si>
  <si>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</si>
  <si>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</si>
  <si>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</si>
  <si>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</si>
  <si>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</si>
  <si>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</si>
  <si>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</si>
  <si>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</si>
  <si>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</si>
  <si>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</si>
  <si>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</si>
  <si>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</si>
  <si>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</si>
  <si>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</si>
  <si>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</si>
  <si>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</si>
  <si>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</si>
  <si>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</si>
  <si>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</si>
  <si>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</si>
  <si>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</si>
  <si>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</si>
  <si>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</si>
  <si>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</si>
  <si>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</si>
  <si>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</si>
  <si>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</si>
  <si>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</si>
  <si>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</si>
  <si>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</si>
  <si>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</si>
  <si>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</si>
  <si>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</si>
  <si>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</si>
  <si>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</si>
  <si>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</si>
  <si>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</si>
  <si>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</si>
  <si>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</si>
  <si>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</si>
  <si>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</si>
  <si>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</si>
  <si>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</si>
  <si>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</si>
  <si>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</si>
  <si>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</si>
  <si>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</si>
  <si>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</si>
  <si>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</si>
  <si>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</si>
  <si>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</si>
  <si>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</si>
  <si>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</si>
  <si>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</si>
  <si>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</si>
  <si>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</si>
  <si>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</si>
  <si>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</si>
  <si>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</si>
  <si>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</si>
  <si>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</si>
  <si>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</si>
  <si>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</si>
  <si>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</si>
  <si>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</si>
  <si>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</si>
  <si>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</si>
  <si>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</si>
  <si>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</si>
  <si>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</si>
  <si>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</si>
  <si>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</si>
  <si>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</si>
  <si>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</si>
  <si>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</si>
  <si>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</si>
  <si>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</si>
  <si>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</si>
  <si>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</si>
  <si>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</si>
  <si>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</si>
  <si>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</si>
  <si>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</si>
  <si>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</si>
  <si>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</si>
  <si>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</si>
  <si>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</si>
  <si>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</si>
  <si>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</si>
  <si>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</si>
  <si>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</si>
  <si>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</si>
  <si>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</si>
  <si>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</si>
  <si>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</si>
  <si>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</si>
  <si>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</si>
  <si>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</si>
  <si>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</si>
  <si>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</si>
  <si>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</si>
  <si>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</si>
  <si>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</si>
  <si>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</si>
  <si>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</si>
  <si>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</si>
  <si>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</si>
  <si>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</si>
  <si>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</si>
  <si>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</si>
  <si>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</si>
  <si>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</si>
  <si>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</si>
  <si>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</si>
  <si>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</si>
  <si>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</si>
  <si>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</si>
  <si>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</si>
  <si>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</si>
  <si>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</si>
  <si>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</si>
  <si>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</si>
  <si>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</si>
  <si>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</si>
  <si>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</si>
  <si>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</si>
  <si>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</si>
  <si>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</si>
  <si>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</si>
  <si>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</si>
  <si>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</si>
  <si>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</si>
  <si>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</si>
  <si>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</si>
  <si>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</si>
  <si>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</si>
  <si>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</si>
  <si>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</si>
  <si>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</si>
  <si>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</si>
  <si>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</si>
  <si>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</si>
  <si>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</si>
  <si>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</si>
  <si>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</si>
  <si>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</si>
  <si>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</si>
  <si>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</si>
  <si>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</si>
  <si>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</si>
  <si>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</si>
  <si>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</si>
  <si>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</si>
  <si>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</si>
  <si>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</si>
  <si>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</si>
  <si>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</si>
  <si>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</si>
  <si>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</si>
  <si>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</si>
  <si>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</si>
  <si>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</si>
  <si>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</si>
  <si>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</si>
  <si>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</si>
  <si>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</si>
  <si>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</si>
  <si>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</si>
  <si>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</si>
  <si>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</si>
  <si>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</si>
  <si>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</si>
  <si>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</si>
  <si>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</si>
  <si>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</si>
  <si>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</si>
  <si>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</si>
  <si>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</si>
  <si>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</si>
  <si>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</si>
  <si>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</si>
  <si>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</si>
  <si>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</si>
  <si>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</si>
  <si>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</si>
  <si>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</si>
  <si>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</si>
  <si>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</si>
  <si>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</si>
  <si>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</si>
  <si>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</si>
  <si>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</si>
  <si>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</si>
  <si>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</si>
  <si>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</si>
  <si>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</si>
  <si>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</si>
  <si>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</si>
  <si>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</si>
  <si>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</si>
  <si>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</si>
  <si>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</si>
  <si>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</si>
  <si>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</si>
  <si>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</si>
  <si>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</si>
  <si>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</si>
  <si>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</si>
  <si>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</si>
  <si>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</si>
  <si>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</si>
  <si>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</si>
  <si>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</si>
  <si>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</si>
  <si>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</si>
  <si>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</si>
  <si>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</si>
  <si>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</si>
  <si>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</si>
  <si>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</si>
  <si>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</si>
  <si>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</si>
  <si>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</si>
  <si>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</si>
  <si>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</si>
  <si>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</si>
  <si>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</si>
  <si>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</si>
  <si>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</si>
  <si>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</si>
  <si>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</si>
  <si>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</si>
  <si>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</si>
  <si>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</si>
  <si>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</si>
  <si>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</si>
  <si>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</si>
  <si>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</si>
  <si>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</si>
  <si>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</si>
  <si>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</si>
  <si>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</si>
  <si>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</si>
  <si>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</si>
  <si>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</si>
  <si>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</si>
  <si>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</si>
  <si>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</si>
  <si>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</si>
  <si>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</si>
  <si>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</si>
  <si>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</si>
  <si>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</si>
  <si>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</si>
  <si>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</si>
  <si>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</si>
  <si>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</si>
  <si>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</si>
  <si>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</si>
  <si>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</si>
  <si>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</si>
  <si>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</si>
  <si>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</si>
  <si>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</si>
  <si>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</si>
  <si>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</si>
  <si>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</si>
  <si>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</si>
  <si>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</si>
  <si>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</si>
  <si>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</si>
  <si>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</si>
  <si>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</si>
  <si>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</si>
  <si>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</si>
  <si>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</si>
  <si>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</si>
  <si>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</si>
  <si>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</si>
  <si>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</si>
  <si>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</si>
  <si>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</si>
  <si>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</si>
  <si>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</si>
  <si>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</si>
  <si>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</si>
  <si>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</si>
  <si>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</si>
  <si>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</si>
  <si>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</si>
  <si>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</si>
  <si>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</si>
  <si>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</si>
  <si>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</si>
  <si>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</si>
  <si>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</si>
  <si>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</si>
  <si>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</si>
  <si>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</si>
  <si>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</si>
  <si>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</si>
  <si>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</si>
  <si>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</si>
  <si>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</si>
  <si>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</si>
  <si>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</si>
  <si>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</si>
  <si>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</si>
  <si>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</si>
  <si>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</si>
  <si>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</si>
  <si>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</si>
  <si>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</si>
  <si>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</si>
  <si>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</si>
  <si>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</si>
  <si>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</si>
  <si>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</si>
  <si>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</si>
  <si>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</si>
  <si>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</si>
  <si>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</si>
  <si>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</si>
  <si>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</si>
  <si>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</si>
  <si>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</si>
  <si>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</si>
  <si>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</si>
  <si>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</si>
  <si>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</si>
  <si>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</si>
  <si>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</si>
  <si>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</si>
  <si>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</si>
  <si>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</si>
  <si>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</si>
  <si>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</si>
  <si>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</si>
  <si>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</si>
  <si>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</si>
  <si>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</si>
  <si>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</si>
  <si>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</si>
  <si>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</si>
  <si>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</si>
  <si>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</si>
  <si>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</si>
  <si>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</si>
  <si>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</si>
  <si>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</si>
  <si>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</si>
  <si>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</si>
  <si>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</si>
  <si>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</si>
  <si>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</si>
  <si>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</si>
  <si>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</si>
  <si>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</si>
  <si>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</si>
  <si>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</si>
  <si>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</si>
  <si>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</si>
  <si>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</si>
  <si>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</si>
  <si>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</si>
  <si>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</si>
  <si>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</si>
  <si>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</si>
  <si>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</si>
  <si>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</si>
  <si>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</si>
  <si>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</si>
  <si>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</si>
  <si>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</si>
  <si>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</si>
  <si>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</si>
  <si>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</si>
  <si>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</si>
  <si>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</si>
  <si>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</si>
  <si>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</si>
  <si>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</si>
  <si>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</si>
  <si>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</si>
  <si>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</si>
  <si>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</si>
  <si>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</si>
  <si>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</si>
  <si>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</si>
  <si>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</si>
  <si>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</si>
  <si>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</si>
  <si>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</si>
  <si>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</si>
  <si>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</si>
  <si>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</si>
  <si>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</si>
  <si>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</si>
  <si>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</si>
  <si>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</si>
  <si>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</si>
  <si>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</si>
  <si>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</si>
  <si>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</si>
  <si>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</si>
  <si>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</si>
  <si>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</si>
  <si>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</si>
  <si>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</si>
  <si>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</si>
  <si>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</si>
  <si>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</si>
  <si>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</si>
  <si>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</si>
  <si>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</si>
  <si>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</si>
  <si>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</si>
  <si>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</si>
  <si>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</si>
  <si>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</si>
  <si>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</si>
  <si>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</si>
  <si>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</si>
  <si>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</si>
  <si>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</si>
  <si>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</si>
  <si>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</si>
  <si>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</si>
  <si>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</si>
  <si>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</si>
  <si>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</si>
  <si>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</si>
  <si>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</si>
  <si>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</si>
  <si>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</si>
  <si>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</si>
  <si>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</si>
  <si>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</si>
  <si>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</si>
  <si>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</si>
  <si>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</si>
  <si>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</si>
  <si>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</si>
  <si>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</si>
  <si>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</si>
  <si>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</si>
  <si>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</si>
  <si>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</si>
  <si>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</si>
  <si>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</si>
  <si>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</si>
  <si>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</si>
  <si>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</si>
  <si>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</si>
  <si>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</si>
  <si>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</si>
  <si>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</si>
  <si>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</si>
  <si>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</si>
  <si>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</si>
  <si>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</si>
  <si>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</si>
  <si>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</si>
  <si>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</si>
  <si>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</si>
  <si>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</si>
  <si>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</si>
  <si>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</si>
  <si>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</si>
  <si>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</si>
  <si>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</si>
  <si>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</si>
  <si>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</si>
  <si>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</si>
  <si>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</si>
  <si>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</si>
  <si>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</si>
  <si>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</si>
  <si>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</si>
  <si>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</si>
  <si>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</si>
  <si>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</si>
  <si>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</si>
  <si>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</si>
  <si>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</si>
  <si>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</si>
  <si>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</si>
  <si>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</si>
  <si>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</si>
  <si>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</si>
  <si>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</si>
  <si>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</si>
  <si>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</si>
  <si>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</si>
  <si>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</si>
  <si>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</si>
  <si>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</si>
  <si>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</si>
  <si>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</si>
  <si>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</si>
  <si>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</si>
  <si>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</si>
  <si>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</si>
  <si>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</si>
  <si>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</si>
  <si>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</si>
  <si>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</si>
  <si>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</si>
  <si>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</si>
  <si>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</si>
  <si>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</si>
  <si>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</si>
  <si>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</si>
  <si>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</si>
  <si>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</si>
  <si>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</si>
  <si>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</si>
  <si>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</si>
  <si>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</si>
  <si>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</si>
  <si>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</si>
  <si>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</si>
  <si>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</si>
  <si>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</si>
  <si>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</si>
  <si>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</si>
  <si>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</si>
  <si>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</si>
  <si>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</si>
  <si>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</si>
  <si>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</si>
  <si>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</si>
  <si>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</si>
  <si>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</si>
  <si>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</si>
  <si>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</si>
  <si>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</si>
  <si>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</si>
  <si>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</si>
  <si>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</si>
  <si>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</si>
  <si>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</si>
  <si>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</si>
  <si>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</si>
  <si>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</si>
  <si>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</si>
  <si>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</si>
  <si>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</si>
  <si>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</si>
  <si>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</si>
  <si>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</si>
  <si>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</si>
  <si>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</si>
  <si>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</si>
  <si>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</si>
  <si>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</si>
  <si>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</si>
  <si>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</si>
  <si>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</si>
  <si>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</si>
  <si>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</si>
  <si>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</si>
  <si>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</si>
  <si>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</si>
  <si>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</si>
  <si>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</si>
  <si>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</si>
  <si>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</si>
  <si>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</si>
  <si>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</si>
  <si>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</si>
  <si>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</si>
  <si>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</si>
  <si>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</si>
  <si>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</si>
  <si>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</si>
  <si>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</si>
  <si>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</si>
  <si>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</si>
  <si>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</si>
  <si>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</si>
  <si>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</si>
  <si>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</si>
  <si>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</si>
  <si>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</si>
  <si>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</si>
  <si>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</si>
  <si>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</si>
  <si>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</si>
  <si>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</si>
  <si>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</si>
  <si>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</si>
  <si>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</si>
  <si>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</si>
  <si>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</si>
  <si>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</si>
  <si>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</si>
  <si>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</si>
  <si>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</si>
  <si>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</si>
  <si>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</si>
  <si>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</si>
  <si>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</si>
  <si>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</si>
  <si>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</si>
  <si>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</si>
  <si>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</si>
  <si>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</si>
  <si>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</si>
  <si>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</si>
  <si>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</si>
  <si>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</si>
  <si>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</si>
  <si>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</si>
  <si>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</si>
  <si>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</si>
  <si>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</si>
  <si>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</si>
  <si>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</si>
  <si>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</si>
  <si>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</si>
  <si>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</si>
  <si>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</si>
  <si>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</si>
  <si>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</si>
  <si>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</si>
  <si>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</si>
  <si>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</si>
  <si>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</si>
  <si>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</si>
  <si>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</si>
  <si>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</si>
  <si>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</si>
  <si>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</si>
  <si>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</si>
  <si>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</si>
  <si>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</si>
  <si>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</si>
  <si>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</si>
  <si>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</si>
  <si>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</si>
  <si>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</si>
  <si>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</si>
  <si>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</si>
  <si>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</si>
  <si>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</si>
  <si>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</si>
  <si>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</si>
  <si>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</si>
  <si>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</si>
  <si>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</si>
  <si>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</si>
  <si>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</si>
  <si>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</si>
  <si>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</si>
  <si>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</si>
  <si>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</si>
  <si>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</si>
  <si>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</si>
  <si>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</si>
  <si>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</si>
  <si>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</si>
  <si>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</si>
  <si>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</si>
  <si>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</si>
  <si>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</si>
  <si>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</si>
  <si>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</si>
  <si>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</si>
  <si>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</si>
  <si>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</si>
  <si>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</si>
  <si>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</si>
  <si>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</si>
  <si>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</si>
  <si>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</si>
  <si>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</si>
  <si>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</si>
  <si>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</si>
  <si>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</si>
  <si>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</si>
  <si>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</si>
  <si>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</si>
  <si>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</si>
  <si>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</si>
  <si>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</si>
  <si>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</si>
  <si>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</si>
  <si>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</si>
  <si>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</si>
  <si>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</si>
  <si>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</si>
  <si>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</si>
  <si>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</si>
  <si>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</si>
  <si>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</si>
  <si>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</si>
  <si>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</si>
  <si>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</si>
  <si>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</si>
  <si>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</si>
  <si>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</si>
  <si>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</si>
  <si>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</si>
  <si>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</si>
  <si>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</si>
  <si>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</si>
  <si>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</si>
  <si>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</si>
  <si>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</si>
  <si>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</si>
  <si>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</si>
  <si>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</si>
  <si>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</si>
  <si>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</si>
  <si>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</si>
  <si>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</si>
  <si>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</si>
  <si>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</si>
  <si>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</si>
  <si>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</si>
  <si>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</si>
  <si>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</si>
  <si>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</si>
  <si>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</si>
  <si>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</si>
  <si>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</si>
  <si>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</si>
  <si>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</si>
  <si>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</si>
  <si>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</si>
  <si>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</si>
  <si>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</si>
  <si>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</si>
  <si>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</si>
  <si>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</si>
  <si>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</si>
  <si>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</si>
  <si>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</si>
  <si>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</si>
  <si>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</si>
  <si>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</si>
  <si>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</si>
  <si>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</si>
  <si>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</si>
  <si>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</si>
  <si>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</si>
  <si>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</si>
  <si>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</si>
  <si>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</si>
  <si>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</si>
  <si>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</si>
  <si>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</si>
  <si>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</si>
  <si>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</si>
  <si>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</si>
  <si>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</si>
  <si>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</si>
  <si>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</si>
  <si>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</si>
  <si>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</si>
  <si>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</si>
  <si>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</si>
  <si>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</si>
  <si>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</si>
  <si>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</si>
  <si>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</si>
  <si>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</si>
  <si>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</si>
  <si>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</si>
  <si>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</si>
  <si>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</si>
  <si>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</si>
  <si>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</si>
  <si>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</si>
  <si>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</si>
  <si>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</si>
  <si>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</si>
  <si>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</si>
  <si>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</si>
  <si>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</si>
  <si>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</si>
  <si>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</si>
  <si>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</si>
  <si>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</si>
  <si>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</si>
  <si>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</si>
  <si>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</si>
  <si>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</si>
  <si>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</si>
  <si>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</si>
  <si>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</si>
  <si>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</si>
  <si>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</si>
  <si>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</si>
  <si>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</si>
  <si>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</si>
  <si>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</si>
  <si>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</si>
  <si>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</si>
  <si>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</si>
  <si>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</si>
  <si>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</si>
  <si>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</si>
  <si>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</si>
  <si>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</si>
  <si>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</si>
  <si>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</si>
  <si>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</si>
  <si>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</si>
  <si>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</si>
  <si>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</si>
  <si>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</si>
  <si>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</si>
  <si>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</si>
  <si>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</si>
  <si>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</si>
  <si>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</si>
  <si>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</si>
  <si>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</si>
  <si>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</si>
  <si>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</si>
  <si>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</si>
  <si>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</si>
  <si>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</si>
  <si>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</si>
  <si>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</si>
  <si>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</si>
  <si>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</si>
  <si>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</si>
  <si>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</si>
  <si>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</si>
  <si>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</si>
  <si>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</si>
  <si>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</si>
  <si>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</si>
  <si>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</si>
  <si>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</si>
  <si>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</si>
  <si>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</si>
  <si>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</si>
  <si>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</si>
  <si>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</si>
  <si>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</si>
  <si>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</si>
  <si>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</si>
  <si>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</si>
  <si>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</si>
  <si>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</si>
  <si>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</si>
  <si>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</si>
  <si>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</si>
  <si>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</si>
  <si>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</si>
  <si>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</si>
  <si>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</si>
  <si>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</si>
  <si>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</si>
  <si>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</si>
  <si>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</si>
  <si>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</si>
  <si>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</si>
  <si>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</si>
  <si>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</si>
  <si>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</si>
  <si>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</si>
  <si>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</si>
  <si>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</si>
  <si>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</si>
  <si>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</si>
  <si>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</si>
  <si>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</si>
  <si>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</si>
  <si>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</si>
  <si>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</si>
  <si>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</si>
  <si>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</si>
  <si>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</si>
  <si>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</si>
  <si>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</si>
  <si>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</si>
  <si>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</si>
  <si>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</si>
  <si>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</si>
  <si>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</si>
  <si>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</si>
  <si>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</si>
  <si>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</si>
  <si>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</si>
  <si>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</si>
  <si>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</si>
  <si>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</si>
  <si>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</si>
  <si>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</si>
  <si>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</si>
  <si>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</si>
  <si>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</si>
  <si>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</si>
  <si>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</si>
  <si>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</si>
  <si>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</si>
  <si>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</si>
  <si>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</si>
  <si>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</si>
  <si>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</si>
  <si>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</si>
  <si>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</si>
  <si>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</si>
  <si>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</si>
  <si>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</si>
  <si>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</si>
  <si>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</si>
  <si>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</si>
  <si>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</si>
  <si>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</si>
  <si>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</si>
  <si>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</si>
  <si>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</si>
  <si>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</si>
  <si>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</si>
  <si>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</si>
  <si>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</si>
  <si>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</si>
  <si>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</si>
  <si>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</si>
  <si>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</si>
  <si>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</si>
  <si>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</si>
  <si>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</si>
  <si>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</si>
  <si>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</si>
  <si>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</si>
  <si>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</si>
  <si>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</si>
  <si>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</si>
  <si>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</si>
  <si>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</si>
  <si>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</si>
  <si>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</si>
  <si>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</si>
  <si>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</si>
  <si>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</si>
  <si>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</si>
  <si>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</si>
  <si>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</si>
  <si>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</si>
  <si>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</si>
  <si>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</si>
  <si>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</si>
  <si>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</si>
  <si>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</si>
  <si>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</si>
  <si>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</si>
  <si>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</si>
  <si>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</si>
  <si>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</si>
  <si>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</si>
  <si>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</si>
  <si>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</si>
  <si>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</si>
  <si>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</si>
  <si>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</si>
  <si>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</si>
  <si>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</si>
  <si>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</si>
  <si>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</si>
  <si>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</si>
  <si>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</si>
  <si>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</si>
  <si>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</si>
  <si>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</si>
  <si>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</si>
  <si>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</si>
  <si>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</si>
  <si>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</si>
  <si>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</si>
  <si>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</si>
  <si>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</si>
  <si>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</si>
  <si>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</si>
  <si>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</si>
  <si>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</si>
  <si>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</si>
  <si>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</si>
  <si>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</si>
  <si>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</si>
  <si>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</si>
  <si>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</si>
  <si>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</si>
  <si>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</si>
  <si>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</si>
  <si>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</si>
  <si>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</si>
  <si>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</si>
  <si>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</si>
  <si>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</si>
  <si>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</si>
  <si>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</si>
  <si>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</si>
  <si>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</si>
  <si>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</si>
  <si>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</si>
  <si>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</si>
  <si>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</si>
  <si>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</si>
  <si>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</si>
  <si>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</si>
  <si>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</si>
  <si>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</si>
  <si>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</si>
  <si>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</si>
  <si>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</si>
  <si>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</si>
  <si>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</si>
  <si>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</si>
  <si>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</si>
  <si>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</si>
  <si>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</si>
  <si>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</si>
  <si>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</si>
  <si>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</si>
  <si>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</si>
  <si>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</si>
  <si>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</si>
  <si>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</si>
  <si>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</si>
  <si>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</si>
  <si>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</si>
  <si>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</si>
  <si>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</si>
  <si>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</si>
  <si>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</si>
  <si>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</si>
  <si>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</si>
  <si>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</si>
  <si>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</si>
  <si>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</si>
  <si>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</si>
  <si>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</si>
  <si>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</si>
  <si>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</si>
  <si>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</si>
  <si>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</si>
  <si>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</si>
  <si>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</si>
  <si>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</si>
  <si>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</si>
  <si>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</si>
  <si>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</si>
  <si>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</si>
  <si>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</si>
  <si>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</si>
  <si>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</si>
  <si>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</si>
  <si>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</si>
  <si>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</si>
  <si>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</si>
  <si>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</si>
  <si>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</si>
  <si>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</si>
  <si>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</si>
  <si>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</si>
  <si>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</si>
  <si>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</si>
  <si>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</si>
  <si>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</si>
  <si>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</si>
  <si>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</si>
  <si>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</si>
  <si>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</si>
  <si>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</si>
  <si>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</si>
  <si>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</si>
  <si>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</si>
  <si>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</si>
  <si>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</si>
  <si>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</si>
  <si>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</si>
  <si>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</si>
  <si>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</si>
  <si>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</si>
  <si>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</si>
  <si>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</si>
  <si>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</si>
  <si>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</si>
  <si>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</si>
  <si>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</si>
  <si>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</si>
  <si>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</si>
  <si>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</si>
  <si>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</si>
  <si>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</si>
  <si>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</si>
  <si>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</si>
  <si>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</si>
  <si>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</si>
  <si>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</si>
  <si>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</si>
  <si>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</si>
  <si>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</si>
  <si>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</si>
  <si>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</si>
  <si>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</si>
  <si>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</si>
  <si>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</si>
  <si>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</si>
  <si>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</si>
  <si>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</si>
  <si>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</si>
  <si>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</si>
  <si>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</si>
  <si>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</si>
  <si>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</si>
  <si>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</si>
  <si>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</si>
  <si>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</si>
  <si>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</si>
  <si>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</si>
  <si>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</si>
  <si>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</si>
  <si>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</si>
  <si>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</si>
  <si>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</si>
  <si>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</si>
  <si>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</si>
  <si>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</si>
  <si>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</si>
  <si>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</si>
  <si>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</si>
  <si>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</si>
  <si>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</si>
  <si>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</si>
  <si>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</si>
  <si>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</si>
  <si>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</si>
  <si>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</si>
  <si>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</si>
  <si>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</si>
  <si>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</si>
  <si>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</si>
  <si>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</si>
  <si>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</si>
  <si>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</si>
  <si>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</si>
  <si>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</si>
  <si>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</si>
  <si>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</si>
  <si>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</si>
  <si>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</si>
  <si>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</si>
  <si>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</si>
  <si>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</si>
  <si>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</si>
  <si>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</si>
  <si>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</si>
  <si>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</si>
  <si>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</si>
  <si>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</si>
  <si>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</si>
  <si>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</si>
  <si>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</si>
  <si>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</si>
  <si>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</si>
  <si>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</si>
  <si>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</si>
  <si>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</si>
  <si>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</si>
  <si>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</si>
  <si>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</si>
  <si>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</si>
  <si>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</si>
  <si>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</si>
  <si>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</si>
  <si>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</si>
  <si>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</si>
  <si>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</si>
  <si>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</si>
  <si>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</si>
  <si>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</si>
  <si>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</si>
  <si>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</si>
  <si>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</si>
  <si>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</si>
  <si>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</si>
  <si>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</si>
  <si>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</si>
  <si>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</si>
  <si>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</si>
  <si>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</si>
  <si>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</si>
  <si>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</si>
  <si>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</si>
  <si>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</si>
  <si>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</si>
  <si>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</si>
  <si>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</si>
  <si>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</si>
  <si>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</si>
  <si>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</si>
  <si>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</si>
  <si>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</si>
  <si>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</si>
  <si>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</si>
  <si>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</si>
  <si>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</si>
  <si>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</si>
  <si>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</si>
  <si>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</si>
  <si>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</si>
  <si>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</si>
  <si>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</si>
  <si>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</si>
  <si>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</si>
  <si>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</si>
  <si>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</si>
  <si>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</si>
  <si>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</si>
  <si>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</si>
  <si>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</si>
  <si>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</si>
  <si>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</si>
  <si>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</si>
  <si>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</si>
  <si>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</si>
  <si>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</si>
  <si>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</si>
  <si>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</si>
  <si>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</si>
  <si>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</si>
  <si>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</si>
  <si>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</si>
  <si>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</si>
  <si>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</si>
  <si>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</si>
  <si>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</si>
  <si>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</si>
  <si>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</si>
  <si>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</si>
  <si>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</si>
  <si>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</si>
  <si>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</si>
  <si>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</si>
  <si>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</si>
  <si>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</si>
  <si>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</si>
  <si>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</si>
  <si>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</si>
  <si>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</si>
  <si>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</si>
  <si>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</si>
  <si>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</si>
  <si>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</si>
  <si>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</si>
  <si>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</si>
  <si>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</si>
  <si>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</si>
  <si>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</si>
  <si>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</si>
  <si>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</si>
  <si>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</si>
  <si>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</si>
  <si>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</si>
  <si>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</si>
  <si>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</si>
  <si>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</si>
  <si>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</si>
  <si>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</si>
  <si>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</si>
  <si>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</si>
  <si>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</si>
  <si>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</si>
  <si>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</si>
  <si>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</si>
  <si>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</si>
  <si>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</si>
  <si>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</si>
  <si>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</si>
  <si>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</si>
  <si>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</si>
  <si>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</si>
  <si>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</si>
  <si>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</si>
  <si>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</si>
  <si>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</si>
  <si>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</si>
  <si>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</si>
  <si>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</si>
  <si>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</si>
  <si>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</si>
  <si>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</si>
  <si>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</si>
  <si>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</si>
  <si>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</si>
  <si>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</si>
  <si>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</si>
  <si>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</si>
  <si>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</si>
  <si>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</si>
  <si>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</si>
  <si>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</si>
  <si>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</si>
  <si>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</si>
  <si>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</si>
  <si>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</si>
  <si>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</si>
  <si>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</si>
  <si>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</si>
  <si>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</si>
  <si>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</si>
  <si>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</si>
  <si>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</si>
  <si>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</si>
  <si>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</si>
  <si>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</si>
  <si>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</si>
  <si>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</si>
  <si>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</si>
  <si>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</si>
  <si>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</si>
  <si>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</si>
  <si>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</si>
  <si>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</si>
  <si>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</si>
  <si>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</si>
  <si>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</si>
  <si>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</si>
  <si>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</si>
  <si>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</si>
  <si>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</si>
  <si>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</si>
  <si>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</si>
  <si>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</si>
  <si>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</si>
  <si>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</si>
  <si>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</si>
  <si>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</si>
  <si>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</si>
  <si>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</si>
  <si>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</si>
  <si>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</si>
  <si>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</si>
  <si>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</si>
  <si>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</si>
  <si>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</si>
  <si>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</si>
  <si>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</si>
  <si>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</si>
  <si>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</si>
  <si>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</si>
  <si>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</si>
  <si>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</si>
  <si>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</si>
  <si>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</si>
  <si>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</si>
  <si>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</si>
  <si>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</si>
  <si>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</si>
  <si>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</si>
  <si>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</si>
  <si>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</si>
  <si>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</si>
  <si>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</si>
  <si>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</si>
  <si>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</si>
  <si>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</si>
  <si>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</si>
  <si>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</si>
  <si>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</si>
  <si>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</si>
  <si>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</si>
  <si>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</si>
  <si>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</si>
  <si>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</si>
  <si>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</si>
  <si>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</si>
  <si>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</si>
  <si>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</si>
  <si>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</si>
  <si>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</si>
  <si>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</si>
  <si>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</si>
  <si>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</si>
  <si>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</si>
  <si>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</si>
  <si>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</si>
  <si>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</si>
  <si>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</si>
  <si>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</si>
  <si>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</si>
  <si>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</si>
  <si>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</si>
  <si>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</si>
  <si>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</si>
  <si>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</si>
  <si>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</si>
  <si>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</si>
  <si>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</si>
  <si>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</si>
  <si>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</si>
  <si>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</si>
  <si>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</si>
  <si>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</si>
  <si>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</si>
  <si>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</si>
  <si>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</si>
  <si>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</si>
  <si>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</si>
  <si>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</si>
  <si>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</si>
  <si>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</si>
  <si>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</si>
  <si>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</si>
  <si>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</si>
  <si>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</si>
  <si>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</si>
  <si>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</si>
  <si>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</si>
  <si>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</si>
  <si>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</si>
  <si>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</si>
  <si>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</si>
  <si>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</si>
  <si>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</si>
  <si>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</si>
  <si>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</si>
  <si>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</si>
  <si>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</si>
  <si>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</si>
  <si>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</si>
  <si>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</si>
  <si>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</si>
  <si>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</si>
  <si>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</si>
  <si>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</si>
  <si>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</si>
  <si>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</si>
  <si>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</si>
  <si>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</si>
  <si>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</si>
  <si>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</si>
  <si>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</si>
  <si>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</si>
  <si>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</si>
  <si>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</si>
  <si>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</si>
  <si>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</si>
  <si>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</si>
  <si>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</si>
  <si>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</si>
  <si>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</si>
  <si>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</si>
  <si>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</si>
  <si>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</si>
  <si>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</si>
  <si>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</si>
  <si>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</si>
  <si>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</si>
  <si>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</si>
  <si>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</si>
  <si>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</si>
  <si>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</si>
  <si>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</si>
  <si>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</si>
  <si>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</si>
  <si>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</si>
  <si>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</si>
  <si>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</si>
  <si>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</si>
  <si>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</si>
  <si>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</si>
  <si>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</si>
  <si>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</si>
  <si>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</si>
  <si>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</si>
  <si>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</si>
  <si>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</si>
  <si>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</si>
  <si>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</si>
  <si>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</si>
  <si>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</si>
  <si>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</si>
  <si>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</si>
  <si>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</si>
  <si>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</si>
  <si>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</si>
  <si>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</si>
  <si>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</si>
  <si>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</si>
  <si>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</si>
  <si>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</si>
  <si>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</si>
  <si>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</si>
  <si>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</si>
  <si>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</si>
  <si>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</si>
  <si>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</si>
  <si>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</si>
  <si>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</si>
  <si>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</si>
  <si>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</si>
  <si>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</si>
  <si>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</si>
  <si>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</si>
  <si>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</si>
  <si>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</si>
  <si>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</si>
  <si>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</si>
  <si>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</si>
  <si>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</si>
  <si>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</si>
  <si>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</si>
  <si>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</si>
  <si>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</si>
  <si>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</si>
  <si>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</si>
  <si>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</si>
  <si>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</si>
  <si>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</si>
  <si>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</si>
  <si>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</si>
  <si>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</si>
  <si>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</si>
  <si>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</si>
  <si>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</si>
  <si>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</si>
  <si>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</si>
  <si>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</si>
  <si>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</si>
  <si>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</si>
  <si>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</si>
  <si>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</si>
  <si>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</si>
  <si>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</si>
  <si>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</si>
  <si>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</si>
  <si>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</si>
  <si>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</si>
  <si>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</si>
  <si>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</si>
  <si>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</si>
  <si>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</si>
  <si>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</si>
  <si>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</si>
  <si>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</si>
  <si>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</si>
  <si>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</si>
  <si>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</si>
  <si>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</si>
  <si>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</si>
  <si>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</si>
  <si>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</si>
  <si>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</si>
  <si>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</si>
  <si>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</si>
  <si>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</si>
  <si>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</si>
  <si>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</si>
  <si>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</si>
  <si>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</si>
  <si>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</si>
  <si>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</si>
  <si>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</si>
  <si>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</si>
  <si>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</si>
  <si>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</si>
  <si>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</si>
  <si>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</si>
  <si>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</si>
  <si>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</si>
  <si>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</si>
  <si>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</si>
  <si>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</si>
  <si>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</si>
  <si>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</si>
  <si>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</si>
  <si>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</si>
  <si>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</si>
  <si>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</si>
  <si>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</si>
  <si>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</si>
  <si>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</si>
  <si>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</si>
  <si>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</si>
  <si>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</si>
  <si>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</si>
  <si>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</si>
  <si>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</si>
  <si>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</si>
  <si>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</si>
  <si>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</si>
  <si>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</si>
  <si>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</si>
  <si>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</si>
  <si>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</si>
  <si>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</si>
  <si>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</si>
  <si>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</si>
  <si>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</si>
  <si>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</si>
  <si>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</si>
  <si>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</si>
  <si>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</si>
  <si>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</si>
  <si>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</si>
  <si>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</si>
  <si>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</si>
  <si>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</si>
  <si>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</si>
  <si>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</si>
  <si>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</si>
  <si>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</si>
  <si>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</si>
  <si>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</si>
  <si>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</si>
  <si>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</si>
  <si>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</si>
  <si>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</si>
  <si>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</si>
  <si>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</si>
  <si>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</si>
  <si>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</si>
  <si>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</si>
  <si>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</si>
  <si>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</si>
  <si>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</si>
  <si>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</si>
  <si>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</si>
  <si>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</si>
  <si>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</si>
  <si>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</si>
  <si>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</si>
  <si>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</si>
  <si>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</si>
  <si>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</si>
  <si>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</si>
  <si>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</si>
  <si>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</si>
  <si>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</si>
  <si>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</si>
  <si>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</si>
  <si>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</si>
  <si>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</si>
  <si>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</si>
  <si>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</si>
  <si>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</si>
  <si>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</si>
  <si>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</si>
  <si>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</si>
  <si>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</si>
  <si>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</si>
  <si>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</si>
  <si>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</si>
  <si>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</si>
  <si>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</si>
  <si>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</si>
  <si>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</si>
  <si>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</si>
  <si>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</si>
  <si>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</si>
  <si>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</si>
  <si>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</si>
  <si>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</si>
  <si>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</si>
  <si>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</si>
  <si>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</si>
  <si>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</si>
  <si>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</si>
  <si>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</si>
  <si>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</si>
  <si>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</si>
  <si>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</si>
  <si>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</si>
  <si>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</si>
  <si>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</si>
  <si>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</si>
  <si>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</si>
  <si>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</si>
  <si>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</si>
  <si>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</si>
  <si>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</si>
  <si>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</si>
  <si>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</si>
  <si>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</si>
  <si>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</si>
  <si>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</si>
  <si>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</si>
  <si>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</si>
  <si>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</si>
  <si>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</si>
  <si>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</si>
  <si>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</si>
  <si>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</si>
  <si>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</si>
  <si>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</si>
  <si>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</si>
  <si>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</si>
  <si>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</si>
  <si>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</si>
  <si>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</si>
  <si>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</si>
  <si>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</si>
  <si>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</si>
  <si>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</si>
  <si>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</si>
  <si>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</si>
  <si>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</si>
  <si>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</si>
  <si>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</si>
  <si>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</si>
  <si>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</si>
  <si>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</si>
  <si>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</si>
  <si>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</si>
  <si>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</si>
  <si>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</si>
  <si>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</si>
  <si>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</si>
  <si>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</si>
  <si>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</si>
  <si>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</si>
  <si>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</si>
  <si>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</si>
  <si>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</si>
  <si>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</si>
  <si>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</si>
  <si>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</si>
  <si>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</si>
  <si>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</si>
  <si>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</si>
  <si>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</si>
  <si>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</si>
  <si>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</si>
  <si>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</si>
  <si>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</si>
  <si>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</si>
  <si>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</si>
  <si>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</si>
  <si>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</si>
  <si>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</si>
  <si>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</si>
  <si>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</si>
  <si>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</si>
  <si>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</si>
  <si>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</si>
  <si>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</si>
  <si>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</si>
  <si>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</si>
  <si>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</si>
  <si>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</si>
  <si>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</si>
  <si>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</si>
  <si>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</si>
  <si>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</si>
  <si>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</si>
  <si>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</si>
  <si>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</si>
  <si>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</si>
  <si>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</si>
  <si>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</si>
  <si>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</si>
  <si>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</si>
  <si>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</si>
  <si>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</si>
  <si>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</si>
  <si>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</si>
  <si>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</si>
  <si>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</si>
  <si>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</si>
  <si>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</si>
  <si>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</si>
  <si>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</si>
  <si>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</si>
  <si>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</si>
  <si>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</si>
  <si>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</si>
  <si>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</si>
  <si>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</si>
  <si>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</si>
  <si>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</si>
  <si>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</si>
  <si>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</si>
  <si>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</si>
  <si>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</si>
  <si>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</si>
  <si>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</si>
  <si>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</si>
  <si>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</si>
  <si>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</si>
  <si>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</si>
  <si>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</si>
  <si>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</si>
  <si>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</si>
  <si>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</si>
  <si>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</si>
  <si>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</si>
  <si>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</si>
  <si>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</si>
  <si>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</si>
  <si>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</si>
  <si>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</si>
  <si>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</si>
  <si>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</si>
  <si>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</si>
  <si>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</si>
  <si>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</si>
  <si>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</si>
  <si>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</si>
  <si>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</si>
  <si>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</si>
  <si>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</si>
  <si>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</si>
  <si>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</si>
  <si>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</si>
  <si>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</si>
  <si>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</si>
  <si>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</si>
  <si>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</si>
  <si>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</si>
  <si>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</si>
  <si>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</si>
  <si>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</si>
  <si>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</si>
  <si>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</si>
  <si>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</si>
  <si>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</si>
  <si>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</si>
  <si>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</si>
  <si>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</si>
  <si>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</si>
  <si>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</si>
  <si>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</si>
  <si>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</si>
  <si>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</si>
  <si>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</si>
  <si>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</si>
  <si>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</si>
  <si>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</si>
  <si>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</si>
  <si>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</si>
  <si>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</si>
  <si>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</si>
  <si>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</si>
  <si>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</si>
  <si>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</si>
  <si>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</si>
  <si>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</si>
  <si>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</si>
  <si>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</si>
  <si>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</si>
  <si>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</si>
  <si>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</si>
  <si>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</si>
  <si>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</si>
  <si>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</si>
  <si>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</si>
  <si>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</si>
  <si>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</si>
  <si>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</si>
  <si>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</si>
  <si>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</si>
  <si>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</si>
  <si>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</si>
  <si>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</si>
  <si>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</si>
  <si>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</si>
  <si>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</si>
  <si>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</si>
  <si>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</si>
  <si>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</si>
  <si>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</si>
  <si>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</si>
  <si>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</si>
  <si>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</si>
  <si>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</si>
  <si>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</si>
  <si>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</si>
  <si>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</si>
  <si>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</si>
  <si>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</si>
  <si>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</si>
  <si>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</si>
  <si>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</si>
  <si>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</si>
  <si>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</si>
  <si>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</si>
  <si>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</si>
  <si>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</si>
  <si>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</si>
  <si>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</si>
  <si>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</si>
  <si>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</si>
  <si>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</si>
  <si>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</si>
  <si>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</si>
  <si>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</si>
  <si>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</si>
  <si>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</si>
  <si>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</si>
  <si>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</si>
  <si>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</si>
  <si>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</si>
  <si>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</si>
  <si>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</si>
  <si>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</si>
  <si>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</si>
  <si>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</si>
  <si>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</si>
  <si>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</si>
  <si>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</si>
  <si>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</si>
  <si>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</si>
  <si>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</si>
  <si>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</si>
  <si>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</si>
  <si>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</si>
  <si>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</si>
  <si>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</si>
  <si>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</si>
  <si>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</si>
  <si>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</si>
  <si>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</si>
  <si>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</si>
  <si>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</si>
  <si>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</si>
  <si>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</si>
  <si>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</si>
  <si>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</si>
  <si>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</si>
  <si>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</si>
  <si>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</si>
  <si>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</si>
  <si>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</si>
  <si>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</si>
  <si>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</si>
  <si>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</si>
  <si>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</si>
  <si>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</si>
  <si>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</si>
  <si>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</si>
  <si>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</si>
  <si>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</si>
  <si>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</si>
  <si>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</si>
  <si>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</si>
  <si>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</si>
  <si>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</si>
  <si>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</si>
  <si>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</si>
  <si>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</si>
  <si>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</si>
  <si>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</si>
  <si>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</si>
  <si>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</si>
  <si>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</si>
  <si>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</si>
  <si>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</si>
  <si>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</si>
  <si>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</si>
  <si>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</si>
  <si>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</si>
  <si>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</si>
  <si>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</si>
  <si>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</si>
  <si>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</si>
  <si>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</si>
  <si>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</si>
  <si>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</si>
  <si>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</si>
  <si>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</si>
  <si>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</si>
  <si>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</si>
  <si>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</si>
  <si>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</si>
  <si>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</si>
  <si>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</si>
  <si>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</si>
  <si>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</si>
  <si>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</si>
  <si>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</si>
  <si>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</si>
  <si>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</si>
  <si>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</si>
  <si>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</si>
  <si>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</si>
  <si>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</si>
  <si>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</si>
  <si>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</si>
  <si>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</si>
  <si>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</si>
  <si>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</si>
  <si>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</si>
  <si>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</si>
  <si>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</si>
  <si>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</si>
  <si>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</si>
  <si>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</si>
  <si>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</si>
  <si>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</si>
  <si>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</si>
  <si>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</si>
  <si>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</si>
  <si>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</si>
  <si>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</si>
  <si>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</si>
  <si>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</si>
  <si>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</si>
  <si>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</si>
  <si>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</si>
  <si>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</si>
  <si>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</si>
  <si>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</si>
  <si>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</si>
  <si>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</si>
  <si>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</si>
  <si>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</si>
  <si>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</si>
  <si>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</si>
  <si>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</si>
  <si>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</si>
  <si>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</si>
  <si>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</si>
  <si>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</si>
  <si>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</si>
  <si>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</si>
  <si>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</si>
  <si>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</si>
  <si>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</si>
  <si>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</si>
  <si>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</si>
  <si>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</si>
  <si>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</si>
  <si>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</si>
  <si>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</si>
  <si>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</si>
  <si>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</si>
  <si>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</si>
  <si>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</si>
  <si>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</si>
  <si>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</si>
  <si>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</si>
  <si>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</si>
  <si>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</si>
  <si>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</si>
  <si>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</si>
  <si>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</si>
  <si>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</si>
  <si>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</si>
  <si>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</si>
  <si>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</si>
  <si>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</si>
  <si>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</si>
  <si>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</si>
  <si>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</si>
  <si>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</si>
  <si>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</si>
  <si>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</si>
  <si>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</si>
  <si>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</si>
  <si>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</si>
  <si>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</si>
  <si>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</si>
  <si>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</si>
  <si>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</si>
  <si>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</si>
  <si>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</si>
  <si>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</si>
  <si>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</si>
  <si>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</si>
  <si>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</si>
  <si>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</si>
  <si>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</si>
  <si>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</si>
  <si>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</si>
  <si>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</si>
  <si>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</si>
  <si>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</si>
  <si>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</si>
  <si>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</si>
  <si>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</si>
  <si>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</si>
  <si>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</si>
  <si>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</si>
  <si>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</si>
  <si>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</si>
  <si>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</si>
  <si>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</si>
  <si>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</si>
  <si>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</si>
  <si>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</si>
  <si>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</si>
  <si>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</si>
  <si>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</si>
  <si>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</si>
  <si>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</si>
  <si>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</si>
  <si>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</si>
  <si>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</si>
  <si>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</si>
  <si>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</si>
  <si>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</si>
  <si>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</si>
  <si>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</si>
  <si>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</si>
  <si>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</si>
  <si>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</si>
  <si>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</si>
  <si>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</si>
  <si>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</si>
  <si>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</si>
  <si>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</si>
  <si>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</si>
  <si>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</si>
  <si>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</si>
  <si>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</si>
  <si>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</si>
  <si>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</si>
  <si>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</si>
  <si>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</si>
  <si>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</si>
  <si>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</si>
  <si>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</si>
  <si>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</si>
  <si>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</si>
  <si>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</si>
  <si>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</si>
  <si>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</si>
  <si>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</si>
  <si>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</si>
  <si>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</si>
  <si>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</si>
  <si>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</si>
  <si>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</si>
  <si>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</si>
  <si>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</si>
  <si>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</si>
  <si>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</si>
  <si>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</si>
  <si>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</si>
  <si>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</si>
  <si>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</si>
  <si>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</si>
  <si>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</si>
  <si>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</si>
  <si>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</si>
  <si>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</si>
  <si>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</si>
  <si>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</si>
  <si>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</si>
  <si>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</si>
  <si>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</si>
  <si>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</si>
  <si>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</si>
  <si>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</si>
  <si>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</si>
  <si>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</si>
  <si>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</si>
  <si>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</si>
  <si>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</si>
  <si>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</si>
  <si>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</si>
  <si>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</si>
  <si>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</si>
  <si>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</si>
  <si>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</si>
  <si>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</si>
  <si>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</si>
  <si>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</si>
  <si>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</si>
  <si>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</si>
  <si>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</si>
  <si>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</si>
  <si>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</si>
  <si>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</si>
  <si>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</si>
  <si>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</si>
  <si>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</si>
  <si>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</si>
  <si>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</si>
  <si>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</si>
  <si>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</si>
  <si>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</si>
  <si>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</si>
  <si>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</si>
  <si>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</si>
  <si>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</si>
  <si>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</si>
  <si>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</si>
  <si>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</si>
  <si>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</si>
  <si>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</si>
  <si>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</si>
  <si>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</si>
  <si>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</si>
  <si>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</si>
  <si>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</si>
  <si>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</si>
  <si>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</si>
  <si>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</si>
  <si>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</si>
  <si>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</si>
  <si>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</si>
  <si>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</si>
  <si>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</si>
  <si>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</si>
  <si>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</si>
  <si>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</si>
  <si>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</si>
  <si>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</si>
  <si>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</si>
  <si>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</si>
  <si>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</si>
  <si>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</si>
  <si>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</si>
  <si>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</si>
  <si>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</si>
  <si>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</si>
  <si>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</si>
  <si>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</si>
  <si>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</si>
  <si>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</si>
  <si>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</si>
  <si>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</si>
  <si>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</si>
  <si>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</si>
  <si>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</si>
  <si>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</si>
  <si>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</si>
  <si>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</si>
  <si>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</si>
  <si>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</si>
  <si>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</si>
  <si>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</si>
  <si>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</si>
  <si>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</si>
  <si>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</si>
  <si>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</si>
  <si>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</si>
  <si>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</si>
  <si>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</si>
  <si>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</si>
  <si>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</si>
  <si>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</si>
  <si>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</si>
  <si>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</si>
  <si>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</si>
  <si>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</si>
  <si>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</si>
  <si>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</si>
  <si>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</si>
  <si>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</si>
  <si>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</si>
  <si>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</si>
  <si>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</si>
  <si>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</si>
  <si>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</si>
  <si>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</si>
  <si>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</si>
  <si>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</si>
  <si>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</si>
  <si>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</si>
  <si>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</si>
  <si>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</si>
  <si>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</si>
  <si>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</si>
  <si>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</si>
  <si>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</si>
  <si>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</si>
  <si>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</si>
  <si>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</si>
  <si>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</si>
  <si>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</si>
  <si>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</si>
  <si>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</si>
  <si>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</si>
  <si>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</si>
  <si>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</si>
  <si>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</si>
  <si>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</si>
  <si>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</si>
  <si>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</si>
  <si>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</si>
  <si>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</si>
  <si>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</si>
  <si>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</si>
  <si>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</si>
  <si>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</si>
  <si>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</si>
  <si>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</si>
  <si>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</si>
  <si>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</si>
  <si>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</si>
  <si>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</si>
  <si>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</si>
  <si>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</si>
  <si>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</si>
  <si>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</si>
  <si>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</si>
  <si>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</si>
  <si>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</si>
  <si>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</si>
  <si>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</si>
  <si>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</si>
  <si>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</si>
  <si>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</si>
  <si>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</si>
  <si>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</si>
  <si>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</si>
  <si>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</si>
  <si>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</si>
  <si>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</si>
  <si>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</si>
  <si>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</si>
  <si>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</si>
  <si>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</si>
  <si>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</si>
  <si>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</si>
  <si>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</si>
  <si>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</si>
  <si>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</si>
  <si>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</si>
  <si>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</si>
  <si>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</si>
  <si>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</si>
  <si>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</si>
  <si>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</si>
  <si>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</si>
  <si>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</si>
  <si>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</si>
  <si>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</si>
  <si>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</si>
  <si>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</si>
  <si>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</si>
  <si>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</si>
  <si>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</si>
  <si>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</si>
  <si>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</si>
  <si>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</si>
  <si>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</si>
  <si>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</si>
  <si>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</si>
  <si>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</si>
  <si>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</si>
  <si>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</si>
  <si>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</si>
  <si>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</si>
  <si>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</si>
  <si>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</si>
  <si>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</si>
  <si>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</si>
  <si>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</si>
  <si>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</si>
  <si>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</si>
  <si>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</si>
  <si>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</si>
  <si>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</si>
  <si>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</si>
  <si>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</si>
  <si>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</si>
  <si>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</si>
  <si>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</si>
  <si>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</si>
  <si>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</si>
  <si>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</si>
  <si>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</si>
  <si>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</si>
  <si>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</si>
  <si>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</si>
  <si>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</si>
  <si>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</si>
  <si>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</si>
  <si>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</si>
  <si>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</si>
  <si>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</si>
  <si>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</si>
  <si>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</si>
  <si>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</si>
  <si>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</si>
  <si>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</si>
  <si>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</si>
  <si>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</si>
  <si>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</si>
  <si>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</si>
  <si>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</si>
  <si>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</si>
  <si>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</si>
  <si>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</si>
  <si>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</si>
  <si>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</si>
  <si>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</si>
  <si>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</si>
  <si>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</si>
  <si>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</si>
  <si>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</si>
  <si>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</si>
  <si>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</si>
  <si>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</si>
  <si>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</si>
  <si>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</si>
  <si>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</si>
  <si>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</si>
  <si>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</si>
  <si>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</si>
  <si>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</si>
  <si>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</si>
  <si>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</si>
  <si>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</si>
  <si>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</si>
  <si>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</si>
  <si>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</si>
  <si>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</si>
  <si>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</si>
  <si>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</si>
  <si>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</si>
  <si>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</si>
  <si>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</si>
  <si>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</si>
  <si>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</si>
  <si>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</si>
  <si>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</si>
  <si>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</si>
  <si>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</si>
  <si>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</si>
  <si>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</si>
  <si>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</si>
  <si>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</si>
  <si>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</si>
  <si>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</si>
  <si>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</si>
  <si>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</si>
  <si>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</si>
  <si>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</si>
  <si>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</si>
  <si>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</si>
  <si>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</si>
  <si>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</si>
  <si>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</si>
  <si>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</si>
  <si>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</si>
  <si>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</si>
  <si>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</si>
  <si>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</si>
  <si>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</si>
  <si>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</si>
  <si>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</si>
  <si>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</si>
  <si>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</si>
  <si>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</si>
  <si>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</si>
  <si>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</si>
  <si>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</si>
  <si>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</si>
  <si>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</si>
  <si>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</si>
  <si>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</si>
  <si>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</si>
  <si>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</si>
  <si>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</si>
  <si>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</si>
  <si>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</si>
  <si>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</si>
  <si>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</si>
  <si>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</si>
  <si>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</si>
  <si>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</si>
  <si>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</si>
  <si>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</si>
  <si>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</si>
  <si>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</si>
  <si>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</si>
  <si>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</si>
  <si>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</si>
  <si>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</si>
  <si>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</si>
  <si>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</si>
  <si>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</si>
  <si>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</si>
  <si>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</si>
  <si>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</si>
  <si>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</si>
  <si>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</si>
  <si>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</si>
  <si>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</si>
  <si>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</si>
  <si>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</si>
  <si>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</si>
  <si>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</si>
  <si>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</si>
  <si>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</si>
  <si>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</si>
  <si>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</si>
  <si>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</si>
  <si>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</si>
  <si>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</si>
  <si>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</si>
  <si>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</si>
  <si>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</si>
  <si>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</si>
  <si>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</si>
  <si>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</si>
  <si>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</si>
  <si>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</si>
  <si>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</si>
  <si>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</si>
  <si>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</si>
  <si>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</si>
  <si>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</si>
  <si>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</si>
  <si>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</si>
  <si>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</si>
  <si>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</si>
  <si>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</si>
  <si>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</si>
  <si>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</si>
  <si>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</si>
  <si>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</si>
  <si>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</si>
  <si>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</si>
  <si>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</si>
  <si>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</si>
  <si>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</si>
  <si>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</si>
  <si>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</si>
  <si>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</si>
  <si>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</si>
  <si>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</si>
  <si>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</si>
  <si>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</si>
  <si>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</si>
  <si>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</si>
  <si>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</si>
  <si>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</si>
  <si>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</si>
  <si>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</si>
  <si>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</si>
  <si>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</si>
  <si>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</si>
  <si>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</si>
  <si>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</si>
  <si>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</si>
  <si>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</si>
  <si>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</si>
  <si>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</si>
  <si>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</si>
  <si>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</si>
  <si>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</si>
  <si>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</si>
  <si>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</si>
  <si>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</si>
  <si>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</si>
  <si>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</si>
  <si>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</si>
  <si>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</si>
  <si>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</si>
  <si>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</si>
  <si>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</si>
  <si>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</si>
  <si>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</si>
  <si>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</si>
  <si>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</si>
  <si>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</si>
  <si>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</si>
  <si>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</si>
  <si>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</si>
  <si>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</si>
  <si>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</si>
  <si>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</si>
  <si>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</si>
  <si>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</si>
  <si>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</si>
  <si>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</si>
  <si>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</si>
  <si>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</si>
  <si>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</si>
  <si>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</si>
  <si>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</si>
  <si>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</si>
  <si>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</si>
  <si>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</si>
  <si>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</si>
  <si>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</si>
  <si>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</si>
  <si>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</si>
  <si>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</si>
  <si>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</si>
  <si>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</si>
  <si>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</si>
  <si>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</si>
  <si>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</si>
  <si>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</si>
  <si>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</si>
  <si>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</si>
  <si>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</si>
  <si>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</si>
  <si>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</si>
  <si>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</si>
  <si>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</si>
  <si>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</si>
  <si>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</si>
  <si>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</si>
  <si>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</si>
  <si>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</si>
  <si>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</si>
  <si>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</si>
  <si>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</si>
  <si>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</si>
  <si>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</si>
  <si>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</si>
  <si>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</si>
  <si>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</si>
  <si>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</si>
  <si>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</si>
  <si>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</si>
  <si>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</si>
  <si>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</si>
  <si>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</si>
  <si>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</si>
  <si>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</si>
  <si>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</si>
  <si>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</si>
  <si>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</si>
  <si>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</si>
  <si>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</si>
  <si>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</si>
  <si>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</si>
  <si>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</si>
  <si>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</si>
  <si>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</si>
  <si>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</si>
  <si>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</si>
  <si>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</si>
  <si>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</si>
  <si>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</si>
  <si>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</si>
  <si>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</si>
  <si>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</si>
  <si>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</si>
  <si>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</si>
  <si>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</si>
  <si>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</si>
  <si>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</si>
  <si>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</si>
  <si>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</si>
  <si>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</si>
  <si>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</si>
  <si>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</si>
  <si>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</si>
  <si>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</si>
  <si>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</si>
  <si>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</si>
  <si>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</si>
  <si>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</si>
  <si>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</si>
  <si>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</si>
  <si>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</si>
  <si>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</si>
  <si>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</si>
  <si>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</si>
  <si>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</si>
  <si>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</si>
  <si>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</si>
  <si>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</si>
  <si>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</si>
  <si>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</si>
  <si>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</si>
  <si>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</si>
  <si>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</si>
  <si>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</si>
  <si>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</si>
  <si>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</si>
  <si>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</si>
  <si>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</si>
  <si>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</si>
  <si>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</si>
  <si>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</si>
  <si>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</si>
  <si>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</si>
  <si>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</si>
  <si>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</si>
  <si>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</si>
  <si>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</si>
  <si>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</si>
  <si>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</si>
  <si>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</si>
  <si>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</si>
  <si>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</si>
  <si>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</si>
  <si>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</si>
  <si>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</si>
  <si>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</si>
  <si>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</si>
  <si>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</si>
  <si>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</si>
  <si>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</si>
  <si>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</si>
  <si>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</si>
  <si>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</si>
  <si>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</si>
  <si>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</si>
  <si>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</si>
  <si>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</si>
  <si>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</si>
  <si>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</si>
  <si>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</si>
  <si>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</si>
  <si>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</si>
  <si>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</si>
  <si>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</si>
  <si>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</si>
  <si>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</si>
  <si>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</si>
  <si>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</si>
  <si>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</si>
  <si>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</si>
  <si>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</si>
  <si>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</si>
  <si>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</si>
  <si>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</si>
  <si>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</si>
  <si>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</si>
  <si>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</si>
  <si>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</si>
  <si>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</si>
  <si>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</si>
  <si>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</si>
  <si>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</si>
  <si>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</si>
  <si>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</si>
  <si>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</si>
  <si>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</si>
  <si>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</si>
  <si>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</si>
  <si>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</si>
  <si>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</si>
  <si>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</si>
  <si>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</si>
  <si>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</si>
  <si>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</si>
  <si>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</si>
  <si>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</si>
  <si>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</si>
  <si>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</si>
  <si>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</si>
  <si>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</si>
  <si>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</si>
  <si>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</si>
  <si>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</si>
  <si>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</si>
  <si>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</si>
  <si>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</si>
  <si>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</si>
  <si>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</si>
  <si>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</si>
  <si>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</si>
  <si>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</si>
  <si>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</si>
  <si>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</si>
  <si>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</si>
  <si>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</si>
  <si>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</si>
  <si>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</si>
  <si>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</si>
  <si>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</si>
  <si>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</si>
  <si>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</si>
  <si>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</si>
  <si>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</si>
  <si>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</si>
  <si>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</si>
  <si>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</si>
  <si>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</si>
  <si>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</si>
  <si>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</si>
  <si>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</si>
  <si>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</si>
  <si>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</si>
  <si>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</si>
  <si>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</si>
  <si>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</si>
  <si>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</si>
  <si>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</si>
  <si>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</si>
  <si>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</si>
  <si>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</si>
  <si>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</si>
  <si>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</si>
  <si>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</si>
  <si>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</si>
  <si>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</si>
  <si>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</si>
  <si>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</si>
  <si>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</si>
  <si>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</si>
  <si>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</si>
  <si>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</si>
  <si>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</si>
  <si>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</si>
  <si>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</si>
  <si>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</si>
  <si>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</si>
  <si>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</si>
  <si>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</si>
  <si>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</si>
  <si>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</si>
  <si>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</si>
  <si>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</si>
  <si>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</si>
  <si>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</si>
  <si>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</si>
  <si>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</si>
  <si>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</si>
  <si>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</si>
  <si>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</si>
  <si>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</si>
  <si>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</si>
  <si>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</si>
  <si>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</si>
  <si>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</si>
  <si>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</si>
  <si>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</si>
  <si>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</si>
  <si>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</si>
  <si>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</si>
  <si>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</si>
  <si>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</si>
  <si>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</si>
  <si>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</si>
  <si>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</si>
  <si>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</si>
  <si>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</si>
  <si>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</si>
  <si>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</si>
  <si>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</si>
  <si>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</si>
  <si>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</si>
  <si>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</si>
  <si>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</si>
  <si>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</si>
  <si>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</si>
  <si>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</si>
  <si>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</si>
  <si>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</si>
  <si>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</si>
  <si>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</si>
  <si>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</si>
  <si>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</si>
  <si>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</si>
  <si>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</si>
  <si>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</si>
  <si>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</si>
  <si>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</si>
  <si>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</si>
  <si>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</si>
  <si>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</si>
  <si>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</si>
  <si>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</si>
  <si>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</si>
  <si>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</si>
  <si>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</si>
  <si>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</si>
  <si>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</si>
  <si>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</si>
  <si>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</si>
  <si>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</si>
  <si>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</si>
  <si>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</si>
  <si>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</si>
  <si>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</si>
  <si>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</si>
  <si>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</si>
  <si>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</si>
  <si>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</si>
  <si>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</si>
  <si>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</si>
  <si>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</si>
  <si>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</si>
  <si>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</si>
  <si>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</si>
  <si>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</si>
  <si>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</si>
  <si>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</si>
  <si>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</si>
  <si>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</si>
  <si>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</si>
  <si>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</si>
  <si>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</si>
  <si>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</si>
  <si>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</si>
  <si>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</si>
  <si>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</si>
  <si>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</si>
  <si>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</si>
  <si>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</si>
  <si>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</si>
  <si>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</si>
  <si>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</si>
  <si>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</si>
  <si>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</si>
  <si>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</si>
  <si>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</si>
  <si>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</si>
  <si>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</si>
  <si>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</si>
  <si>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</si>
  <si>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</si>
  <si>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</si>
  <si>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</si>
  <si>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</si>
  <si>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</si>
  <si>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</si>
  <si>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</si>
  <si>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</si>
  <si>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</si>
  <si>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</si>
  <si>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</si>
  <si>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</si>
  <si>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</si>
  <si>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</si>
  <si>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</si>
  <si>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</si>
  <si>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</si>
  <si>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</si>
  <si>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</si>
  <si>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</si>
  <si>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</si>
  <si>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</si>
  <si>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</si>
  <si>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</si>
  <si>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</si>
  <si>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</si>
  <si>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</si>
  <si>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</si>
  <si>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</si>
  <si>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</si>
  <si>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</si>
  <si>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</si>
  <si>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</si>
  <si>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</si>
  <si>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</si>
  <si>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</si>
  <si>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</si>
  <si>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</si>
  <si>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</si>
  <si>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</si>
  <si>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</si>
  <si>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</si>
  <si>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</si>
  <si>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</si>
  <si>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</si>
  <si>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</si>
  <si>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</si>
  <si>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</si>
  <si>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</si>
  <si>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</si>
  <si>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</si>
  <si>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</si>
  <si>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</si>
  <si>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</si>
  <si>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</si>
  <si>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</si>
  <si>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</si>
  <si>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</si>
  <si>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</si>
  <si>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</si>
  <si>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</si>
  <si>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</si>
  <si>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</si>
  <si>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</si>
  <si>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</si>
  <si>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</si>
  <si>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</si>
  <si>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</si>
  <si>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</si>
  <si>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</si>
  <si>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</si>
  <si>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</si>
  <si>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</si>
  <si>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</si>
  <si>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</si>
  <si>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</si>
  <si>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</si>
  <si>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</si>
  <si>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</si>
  <si>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</si>
  <si>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</si>
  <si>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</si>
  <si>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</si>
  <si>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</si>
  <si>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</si>
  <si>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</si>
  <si>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</si>
  <si>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</si>
  <si>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</si>
  <si>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</si>
  <si>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</si>
  <si>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</si>
  <si>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</si>
  <si>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</si>
  <si>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</si>
  <si>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</si>
  <si>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</si>
  <si>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</si>
  <si>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</si>
  <si>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</si>
  <si>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</si>
  <si>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</si>
  <si>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</si>
  <si>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</si>
  <si>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</si>
  <si>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</si>
  <si>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</si>
  <si>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</si>
  <si>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</si>
  <si>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</si>
  <si>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</si>
  <si>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</si>
  <si>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</si>
  <si>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</si>
  <si>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</si>
  <si>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</si>
  <si>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</si>
  <si>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</si>
  <si>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</si>
  <si>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</si>
  <si>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</si>
  <si>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</si>
  <si>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</si>
  <si>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</si>
  <si>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</si>
  <si>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</si>
  <si>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</si>
  <si>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</si>
  <si>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</si>
  <si>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</si>
  <si>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</si>
  <si>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</si>
  <si>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</si>
  <si>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</si>
  <si>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</si>
  <si>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</si>
  <si>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</si>
  <si>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</si>
  <si>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</si>
  <si>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</si>
  <si>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</si>
  <si>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</si>
  <si>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</si>
  <si>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</si>
  <si>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</si>
  <si>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</si>
  <si>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</si>
  <si>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</si>
  <si>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</si>
  <si>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</si>
  <si>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</si>
  <si>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</si>
  <si>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</si>
  <si>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</si>
  <si>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</si>
  <si>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</si>
  <si>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</si>
  <si>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</si>
  <si>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</si>
  <si>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</si>
  <si>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</si>
  <si>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</si>
  <si>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</si>
  <si>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</si>
  <si>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</si>
  <si>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</si>
  <si>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</si>
  <si>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</si>
  <si>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</si>
  <si>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</si>
  <si>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</si>
  <si>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</si>
  <si>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</si>
  <si>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</si>
  <si>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</si>
  <si>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</si>
  <si>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</si>
  <si>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</si>
  <si>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</si>
  <si>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</si>
  <si>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</si>
  <si>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</si>
  <si>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</si>
  <si>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</si>
  <si>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</si>
  <si>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</si>
  <si>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</si>
  <si>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</si>
  <si>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</si>
  <si>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</si>
  <si>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</si>
  <si>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</si>
  <si>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</si>
  <si>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</si>
  <si>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</si>
  <si>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</si>
  <si>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</si>
  <si>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</si>
  <si>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</si>
  <si>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</si>
  <si>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</si>
  <si>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</si>
  <si>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</si>
  <si>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</si>
  <si>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</si>
  <si>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</si>
  <si>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</si>
  <si>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</si>
  <si>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</si>
  <si>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</si>
  <si>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</si>
  <si>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</si>
  <si>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</si>
  <si>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</si>
  <si>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</si>
  <si>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</si>
  <si>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</si>
  <si>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</si>
  <si>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</si>
  <si>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</si>
  <si>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</si>
  <si>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</si>
  <si>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</si>
  <si>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</si>
  <si>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</si>
  <si>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</si>
  <si>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</si>
  <si>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</si>
  <si>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</si>
  <si>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</si>
  <si>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</si>
  <si>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</si>
  <si>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</si>
  <si>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</si>
  <si>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</si>
  <si>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</si>
  <si>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</si>
  <si>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</si>
  <si>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</si>
  <si>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</si>
  <si>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</si>
  <si>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</si>
  <si>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</si>
  <si>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</si>
  <si>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</si>
  <si>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</si>
  <si>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</si>
  <si>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</si>
  <si>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</si>
  <si>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</si>
  <si>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</si>
  <si>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</si>
  <si>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</si>
  <si>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</si>
  <si>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</si>
  <si>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</si>
  <si>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</si>
  <si>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</si>
  <si>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</si>
  <si>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</si>
  <si>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</si>
  <si>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</si>
  <si>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</si>
  <si>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</si>
  <si>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</si>
  <si>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</si>
  <si>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</si>
  <si>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</si>
  <si>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</si>
  <si>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</si>
  <si>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</si>
  <si>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</si>
  <si>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</si>
  <si>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</si>
  <si>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</si>
  <si>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</si>
  <si>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</si>
  <si>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</si>
  <si>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</si>
  <si>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</si>
  <si>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</si>
  <si>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</si>
  <si>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</si>
  <si>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</si>
  <si>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</si>
  <si>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</si>
  <si>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</si>
  <si>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</si>
  <si>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</si>
  <si>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</si>
  <si>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</si>
  <si>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</si>
  <si>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</si>
  <si>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</si>
  <si>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</si>
  <si>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</si>
  <si>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</si>
  <si>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</si>
  <si>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</si>
  <si>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</si>
  <si>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</si>
  <si>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</si>
  <si>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</si>
  <si>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</si>
  <si>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</si>
  <si>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</si>
  <si>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</si>
  <si>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</si>
  <si>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</si>
  <si>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</si>
  <si>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</si>
  <si>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</si>
  <si>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</si>
  <si>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</si>
  <si>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</si>
  <si>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</si>
  <si>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</si>
  <si>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</si>
  <si>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</si>
  <si>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</si>
  <si>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</si>
  <si>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</si>
  <si>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</si>
  <si>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</si>
  <si>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</si>
  <si>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</si>
  <si>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</si>
  <si>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</si>
  <si>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</si>
  <si>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</si>
  <si>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</si>
  <si>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</si>
  <si>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</si>
  <si>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</si>
  <si>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</si>
  <si>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</si>
  <si>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</si>
  <si>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</si>
  <si>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</si>
  <si>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</si>
  <si>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</si>
  <si>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</si>
  <si>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</si>
  <si>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</si>
  <si>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</si>
  <si>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</si>
  <si>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</si>
  <si>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</si>
  <si>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</si>
  <si>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</si>
  <si>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</si>
  <si>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</si>
  <si>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</si>
  <si>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</si>
  <si>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</si>
  <si>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</si>
  <si>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</si>
  <si>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</si>
  <si>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</si>
  <si>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</si>
  <si>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</si>
  <si>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</si>
  <si>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</si>
  <si>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</si>
  <si>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</si>
  <si>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</si>
  <si>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</si>
  <si>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</si>
  <si>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</si>
  <si>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</si>
  <si>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</si>
  <si>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</si>
  <si>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</si>
  <si>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</si>
  <si>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</si>
  <si>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</si>
  <si>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</si>
  <si>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</si>
  <si>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</si>
  <si>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</si>
  <si>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</si>
  <si>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</si>
  <si>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</si>
  <si>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</si>
  <si>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</si>
  <si>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</si>
  <si>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</si>
  <si>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</si>
  <si>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</si>
  <si>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</si>
  <si>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</si>
  <si>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</si>
  <si>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</si>
  <si>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</si>
  <si>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</si>
  <si>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</si>
  <si>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</si>
  <si>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</si>
  <si>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</si>
  <si>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</si>
  <si>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</si>
  <si>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</si>
  <si>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</si>
  <si>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</si>
  <si>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</si>
  <si>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</si>
  <si>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</si>
  <si>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</si>
  <si>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</si>
  <si>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</si>
  <si>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</si>
  <si>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</si>
  <si>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</si>
  <si>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</si>
  <si>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</si>
  <si>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</si>
  <si>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</si>
  <si>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</si>
  <si>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</si>
  <si>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</si>
  <si>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</si>
  <si>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</si>
  <si>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</si>
  <si>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</si>
  <si>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</si>
  <si>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</si>
  <si>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</si>
  <si>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</si>
  <si>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</si>
  <si>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</si>
  <si>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</si>
  <si>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</si>
  <si>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</si>
  <si>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</si>
  <si>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</si>
  <si>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</si>
  <si>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</si>
  <si>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</si>
  <si>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</si>
  <si>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</si>
  <si>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</si>
  <si>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</si>
  <si>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</si>
  <si>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</si>
  <si>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</si>
  <si>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</si>
  <si>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</si>
  <si>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</si>
  <si>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</si>
  <si>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</si>
  <si>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</si>
  <si>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</si>
  <si>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</si>
  <si>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</si>
  <si>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</si>
  <si>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</si>
  <si>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</si>
  <si>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</si>
  <si>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</si>
  <si>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</si>
  <si>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</si>
  <si>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</si>
  <si>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</si>
  <si>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</si>
  <si>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</si>
  <si>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</si>
  <si>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</si>
  <si>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</si>
  <si>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</si>
  <si>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</si>
  <si>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</si>
  <si>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</si>
  <si>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</si>
  <si>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</si>
  <si>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</si>
  <si>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</si>
  <si>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</si>
  <si>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</si>
  <si>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</si>
  <si>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</si>
  <si>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</si>
  <si>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</si>
  <si>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</si>
  <si>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</si>
  <si>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</si>
  <si>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</si>
  <si>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</si>
  <si>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</si>
  <si>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</si>
  <si>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</si>
  <si>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</si>
  <si>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</si>
  <si>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</si>
  <si>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</si>
  <si>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</si>
  <si>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</si>
  <si>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</si>
  <si>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</si>
  <si>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</si>
  <si>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</si>
  <si>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</si>
  <si>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</si>
  <si>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</si>
  <si>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</si>
  <si>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</si>
  <si>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</si>
  <si>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</si>
  <si>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</si>
  <si>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</si>
  <si>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</si>
  <si>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</si>
  <si>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</si>
  <si>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</si>
  <si>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</si>
  <si>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</si>
  <si>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</si>
  <si>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</si>
  <si>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</si>
  <si>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</si>
  <si>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</si>
  <si>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</si>
  <si>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</si>
  <si>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</si>
  <si>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</si>
  <si>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</si>
  <si>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</si>
  <si>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</si>
  <si>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</si>
  <si>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</si>
  <si>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</si>
  <si>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</si>
  <si>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</si>
  <si>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</si>
  <si>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</si>
  <si>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</si>
  <si>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</si>
  <si>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</si>
  <si>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</si>
  <si>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</si>
  <si>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</si>
  <si>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</si>
  <si>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</si>
  <si>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</si>
  <si>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</si>
  <si>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</si>
  <si>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</si>
  <si>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</si>
  <si>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</si>
  <si>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</si>
  <si>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</si>
  <si>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</si>
  <si>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</si>
  <si>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</si>
  <si>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</si>
  <si>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</si>
  <si>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</si>
  <si>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</si>
  <si>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</si>
  <si>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</si>
  <si>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</si>
  <si>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</si>
  <si>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</si>
  <si>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</si>
  <si>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</si>
  <si>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</si>
  <si>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</si>
  <si>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</si>
  <si>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</si>
  <si>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</si>
  <si>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</si>
  <si>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</si>
  <si>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</si>
  <si>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</si>
  <si>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</si>
  <si>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</si>
  <si>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</si>
  <si>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</si>
  <si>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</si>
  <si>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</si>
  <si>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</si>
  <si>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</si>
  <si>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</si>
  <si>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</si>
  <si>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</si>
  <si>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</si>
  <si>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</si>
  <si>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</si>
  <si>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</si>
  <si>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</si>
  <si>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</si>
  <si>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</si>
  <si>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</si>
  <si>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</si>
  <si>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</si>
  <si>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</si>
  <si>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</si>
  <si>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</si>
  <si>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</si>
  <si>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</si>
  <si>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</si>
  <si>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</si>
  <si>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</si>
  <si>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</si>
  <si>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</si>
  <si>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</si>
  <si>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</si>
  <si>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</si>
  <si>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</si>
  <si>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</si>
  <si>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</si>
  <si>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</si>
  <si>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</si>
  <si>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</si>
  <si>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</si>
  <si>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</si>
  <si>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</si>
  <si>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</si>
  <si>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</si>
  <si>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</si>
  <si>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</si>
  <si>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</si>
  <si>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</si>
  <si>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</si>
  <si>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</si>
  <si>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</si>
  <si>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</si>
  <si>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</si>
  <si>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</si>
  <si>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</si>
  <si>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</si>
  <si>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</si>
  <si>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</si>
  <si>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</si>
  <si>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</si>
  <si>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</si>
  <si>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</si>
  <si>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</si>
  <si>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</si>
  <si>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</si>
  <si>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</si>
  <si>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</si>
  <si>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</si>
  <si>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</si>
  <si>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</si>
  <si>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</si>
  <si>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</si>
  <si>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</si>
  <si>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</si>
  <si>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</si>
  <si>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</si>
  <si>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</si>
  <si>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</si>
  <si>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</si>
  <si>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</si>
  <si>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</si>
  <si>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</si>
  <si>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</si>
  <si>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</si>
  <si>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</si>
  <si>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</si>
  <si>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</si>
  <si>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</si>
  <si>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</si>
  <si>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</si>
  <si>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</si>
  <si>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</si>
  <si>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</si>
  <si>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</si>
  <si>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</si>
  <si>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</si>
  <si>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</si>
  <si>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</si>
  <si>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</si>
  <si>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</si>
  <si>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</si>
  <si>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</si>
  <si>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</si>
  <si>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</si>
  <si>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</si>
  <si>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</si>
  <si>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</si>
  <si>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</si>
  <si>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</si>
  <si>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</si>
  <si>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</si>
  <si>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</si>
  <si>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</si>
  <si>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</si>
  <si>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</si>
  <si>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</si>
  <si>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</si>
  <si>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</si>
  <si>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</si>
  <si>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</si>
  <si>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</si>
  <si>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</si>
  <si>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</si>
  <si>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</si>
  <si>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</si>
  <si>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</si>
  <si>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</si>
  <si>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</si>
  <si>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</si>
  <si>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</si>
  <si>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</si>
  <si>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</si>
  <si>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</si>
  <si>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</si>
  <si>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</si>
  <si>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</si>
  <si>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</si>
  <si>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</si>
  <si>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</si>
  <si>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</si>
  <si>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</si>
  <si>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</si>
  <si>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</si>
  <si>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</si>
  <si>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</si>
  <si>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</si>
  <si>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</si>
  <si>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</si>
  <si>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</si>
  <si>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</si>
  <si>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</si>
  <si>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</si>
  <si>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</si>
  <si>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</si>
  <si>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</si>
  <si>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</si>
  <si>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</si>
  <si>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</si>
  <si>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</si>
  <si>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</si>
  <si>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</si>
  <si>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</si>
  <si>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</si>
  <si>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</si>
  <si>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</si>
  <si>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</si>
  <si>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</si>
  <si>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</si>
  <si>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</si>
  <si>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</si>
  <si>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</si>
  <si>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</si>
  <si>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</si>
  <si>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</si>
  <si>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</si>
  <si>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</si>
  <si>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</si>
  <si>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</si>
  <si>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</si>
  <si>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</si>
  <si>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</si>
  <si>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</si>
  <si>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</si>
  <si>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</si>
  <si>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</si>
  <si>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</si>
  <si>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</si>
  <si>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</si>
  <si>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</si>
  <si>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</si>
  <si>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</si>
  <si>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</si>
  <si>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</si>
  <si>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</si>
  <si>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</si>
  <si>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</si>
  <si>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</si>
  <si>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</si>
  <si>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</si>
  <si>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</si>
  <si>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</si>
  <si>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</si>
  <si>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</si>
  <si>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</si>
  <si>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</si>
  <si>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</si>
  <si>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</si>
  <si>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</si>
  <si>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</si>
  <si>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</si>
  <si>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</si>
  <si>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</si>
  <si>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</si>
  <si>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</si>
  <si>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</si>
  <si>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</si>
  <si>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</si>
  <si>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</si>
  <si>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</si>
  <si>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</si>
  <si>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</si>
  <si>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</si>
  <si>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</si>
  <si>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</si>
  <si>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</si>
  <si>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</si>
  <si>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</si>
  <si>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</si>
  <si>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</si>
  <si>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</si>
  <si>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</si>
  <si>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</si>
  <si>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</si>
  <si>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</si>
  <si>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</si>
  <si>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</si>
  <si>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</si>
  <si>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</si>
  <si>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</si>
  <si>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</si>
  <si>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</si>
  <si>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</si>
  <si>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</si>
  <si>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</si>
  <si>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</si>
  <si>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</si>
  <si>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</si>
  <si>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</si>
  <si>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</si>
  <si>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</si>
  <si>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</si>
  <si>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</si>
  <si>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</si>
  <si>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</si>
  <si>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</si>
  <si>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</si>
  <si>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</si>
  <si>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</si>
  <si>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</si>
  <si>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</si>
  <si>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</si>
  <si>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</si>
  <si>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</si>
  <si>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</si>
  <si>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</si>
  <si>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</si>
  <si>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</si>
  <si>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</si>
  <si>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</si>
  <si>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</si>
  <si>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</si>
  <si>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</si>
  <si>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</si>
  <si>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</si>
  <si>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</si>
  <si>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</si>
  <si>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</si>
  <si>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</si>
  <si>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</si>
  <si>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</si>
  <si>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</si>
  <si>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</si>
  <si>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</si>
  <si>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</si>
  <si>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</si>
  <si>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</si>
  <si>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</si>
  <si>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</si>
  <si>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</si>
  <si>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</si>
  <si>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</si>
  <si>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</si>
  <si>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</si>
  <si>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</si>
  <si>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</si>
  <si>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</si>
  <si>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</si>
  <si>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</si>
  <si>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</si>
  <si>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</si>
  <si>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</si>
  <si>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</si>
  <si>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</si>
  <si>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</si>
  <si>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</si>
  <si>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</si>
  <si>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</si>
  <si>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</si>
  <si>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</si>
  <si>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</si>
  <si>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</si>
  <si>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</si>
  <si>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</si>
  <si>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</si>
  <si>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</si>
  <si>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</si>
  <si>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</si>
  <si>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</si>
  <si>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</si>
  <si>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</si>
  <si>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</si>
  <si>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</si>
  <si>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</si>
  <si>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</si>
  <si>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</si>
  <si>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</si>
  <si>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</si>
  <si>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</si>
  <si>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</si>
  <si>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</si>
  <si>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</si>
  <si>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</si>
  <si>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</si>
  <si>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</si>
  <si>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</si>
  <si>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</si>
  <si>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</si>
  <si>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</si>
  <si>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</si>
  <si>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</si>
  <si>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</si>
  <si>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</si>
  <si>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</si>
  <si>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</si>
  <si>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</si>
  <si>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</si>
  <si>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</si>
  <si>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</si>
  <si>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</si>
  <si>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</si>
  <si>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</si>
  <si>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</si>
  <si>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</si>
  <si>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</si>
  <si>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</si>
  <si>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</si>
  <si>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</si>
  <si>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</si>
  <si>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</si>
  <si>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</si>
  <si>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</si>
  <si>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</si>
  <si>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</si>
  <si>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</si>
  <si>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</si>
  <si>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</si>
  <si>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</si>
  <si>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</si>
  <si>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</si>
  <si>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</si>
  <si>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</si>
  <si>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</si>
  <si>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</si>
  <si>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</si>
  <si>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</si>
  <si>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</si>
  <si>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</si>
  <si>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</si>
  <si>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</si>
  <si>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</si>
  <si>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</si>
  <si>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</si>
  <si>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</si>
  <si>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</si>
  <si>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</si>
  <si>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</si>
  <si>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</si>
  <si>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</si>
  <si>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</si>
  <si>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</si>
  <si>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</si>
  <si>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</si>
  <si>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</si>
  <si>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</si>
  <si>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</si>
  <si>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</si>
  <si>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</si>
  <si>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</si>
  <si>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</si>
  <si>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</si>
  <si>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</si>
  <si>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</si>
  <si>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</si>
  <si>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</si>
  <si>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</si>
  <si>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</si>
  <si>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</si>
  <si>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</si>
  <si>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</si>
  <si>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</si>
  <si>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</si>
  <si>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</si>
  <si>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</si>
  <si>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</si>
  <si>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</si>
  <si>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</si>
  <si>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</si>
  <si>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</si>
  <si>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</si>
  <si>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</si>
  <si>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</si>
  <si>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</si>
  <si>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</si>
  <si>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</si>
  <si>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</si>
  <si>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</si>
  <si>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</si>
  <si>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</si>
  <si>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</si>
  <si>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</si>
  <si>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</si>
  <si>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</si>
  <si>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</si>
  <si>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</si>
  <si>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</si>
  <si>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</si>
  <si>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</si>
  <si>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</si>
  <si>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</si>
  <si>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</si>
  <si>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</si>
  <si>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</si>
  <si>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</si>
  <si>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</si>
  <si>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</si>
  <si>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</si>
  <si>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</si>
  <si>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</si>
  <si>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</si>
  <si>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</si>
  <si>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</si>
  <si>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</si>
  <si>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</si>
  <si>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</si>
  <si>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</si>
  <si>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</si>
  <si>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</si>
  <si>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</si>
  <si>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</si>
  <si>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</si>
  <si>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</si>
  <si>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</si>
  <si>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</si>
  <si>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</si>
  <si>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</si>
  <si>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</si>
  <si>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</si>
  <si>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</si>
  <si>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</si>
  <si>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</si>
  <si>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</si>
  <si>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</si>
  <si>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</si>
  <si>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</si>
  <si>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</si>
  <si>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</si>
  <si>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</si>
  <si>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</si>
  <si>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</si>
  <si>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</si>
  <si>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</si>
  <si>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</si>
  <si>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</si>
  <si>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</si>
  <si>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</si>
  <si>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</si>
  <si>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</si>
  <si>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</si>
  <si>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</si>
  <si>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</si>
  <si>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</si>
  <si>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</si>
  <si>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</si>
  <si>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</si>
  <si>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</si>
  <si>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</si>
  <si>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</si>
  <si>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</si>
  <si>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</si>
  <si>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</si>
  <si>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</si>
  <si>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</si>
  <si>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</si>
  <si>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</si>
  <si>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</si>
  <si>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</si>
  <si>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</si>
  <si>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</si>
  <si>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</si>
  <si>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</si>
  <si>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</si>
  <si>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</si>
  <si>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</si>
  <si>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</si>
  <si>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</si>
  <si>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</si>
  <si>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</si>
  <si>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</si>
  <si>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</si>
  <si>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</si>
  <si>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</si>
  <si>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</si>
  <si>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</si>
  <si>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</si>
  <si>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</si>
  <si>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</si>
  <si>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</si>
  <si>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</si>
  <si>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</si>
  <si>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</si>
  <si>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</si>
  <si>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</si>
  <si>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</si>
  <si>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</si>
  <si>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</si>
  <si>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</si>
  <si>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</si>
  <si>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</si>
  <si>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</si>
  <si>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</si>
  <si>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</si>
  <si>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</si>
  <si>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</si>
  <si>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</si>
  <si>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</si>
  <si>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</si>
  <si>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</si>
  <si>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</si>
  <si>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</si>
  <si>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</si>
  <si>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</si>
  <si>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</si>
  <si>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</si>
  <si>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</si>
  <si>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</si>
  <si>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</si>
  <si>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</si>
  <si>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</si>
  <si>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</si>
  <si>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</si>
  <si>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</si>
  <si>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</si>
  <si>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</si>
  <si>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</si>
  <si>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</si>
  <si>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</si>
  <si>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</si>
  <si>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</si>
  <si>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</si>
  <si>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</si>
  <si>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</si>
  <si>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</si>
  <si>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</si>
  <si>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</si>
  <si>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</si>
  <si>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</si>
  <si>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</si>
  <si>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</si>
  <si>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</si>
  <si>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</si>
  <si>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</si>
  <si>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</si>
  <si>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</si>
  <si>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</si>
  <si>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</si>
  <si>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</si>
  <si>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</si>
  <si>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</si>
  <si>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</si>
  <si>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</si>
  <si>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</si>
  <si>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</si>
  <si>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</si>
  <si>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</si>
  <si>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</si>
  <si>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</si>
  <si>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</si>
  <si>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</si>
  <si>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</si>
  <si>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</si>
  <si>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</si>
  <si>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</si>
  <si>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</si>
  <si>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</si>
  <si>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</si>
  <si>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</si>
  <si>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</si>
  <si>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</si>
  <si>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</si>
  <si>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</si>
  <si>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</si>
  <si>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</si>
  <si>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</si>
  <si>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</si>
  <si>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</si>
  <si>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</si>
  <si>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</si>
  <si>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</si>
  <si>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</si>
  <si>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</si>
  <si>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</si>
  <si>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</si>
  <si>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</si>
  <si>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</si>
  <si>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</si>
  <si>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</si>
  <si>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</si>
  <si>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</si>
  <si>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</si>
  <si>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</si>
  <si>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</si>
  <si>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</si>
  <si>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</si>
  <si>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</si>
  <si>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</si>
  <si>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</si>
  <si>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</si>
  <si>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</si>
  <si>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</si>
  <si>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</si>
  <si>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</si>
  <si>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</si>
  <si>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</si>
  <si>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</si>
  <si>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</si>
  <si>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</si>
  <si>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</si>
  <si>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</si>
  <si>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</si>
  <si>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</si>
  <si>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</si>
  <si>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</si>
  <si>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</si>
  <si>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</si>
  <si>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</si>
  <si>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</si>
  <si>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</si>
  <si>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</si>
  <si>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</si>
  <si>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</si>
  <si>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</si>
  <si>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</si>
  <si>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</si>
  <si>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</si>
  <si>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</si>
  <si>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</si>
  <si>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</si>
  <si>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</si>
  <si>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</si>
  <si>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</si>
  <si>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</si>
  <si>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</si>
  <si>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</si>
  <si>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</si>
  <si>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</si>
  <si>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</si>
  <si>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</si>
  <si>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</si>
  <si>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</si>
  <si>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</si>
  <si>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</si>
  <si>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</si>
  <si>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</si>
  <si>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</si>
  <si>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</si>
  <si>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</si>
  <si>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</si>
  <si>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</si>
  <si>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</si>
  <si>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</si>
  <si>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</si>
  <si>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</si>
  <si>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</si>
  <si>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</si>
  <si>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</si>
  <si>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</si>
  <si>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</si>
  <si>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</si>
  <si>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</si>
  <si>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</si>
  <si>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</si>
  <si>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</si>
  <si>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</si>
  <si>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</si>
  <si>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</si>
  <si>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</si>
  <si>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</si>
  <si>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</si>
  <si>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</si>
  <si>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</si>
  <si>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</si>
  <si>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</si>
  <si>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</si>
  <si>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</si>
  <si>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</si>
  <si>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</si>
  <si>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</si>
  <si>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</si>
  <si>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</si>
  <si>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</si>
  <si>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</si>
  <si>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</si>
  <si>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</si>
  <si>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</si>
  <si>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</si>
  <si>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</si>
  <si>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</si>
  <si>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</si>
  <si>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</si>
  <si>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</si>
  <si>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</si>
  <si>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</si>
  <si>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</si>
  <si>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</si>
  <si>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</si>
  <si>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</si>
  <si>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</si>
  <si>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</si>
  <si>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</si>
  <si>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</si>
  <si>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</si>
  <si>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</si>
  <si>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</si>
  <si>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</si>
  <si>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</si>
  <si>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</si>
  <si>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</si>
  <si>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</si>
  <si>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</si>
  <si>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</si>
  <si>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</si>
  <si>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</si>
  <si>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</si>
  <si>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</si>
  <si>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</si>
  <si>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</si>
  <si>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</si>
  <si>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</si>
  <si>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</si>
  <si>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</si>
  <si>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</si>
  <si>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</si>
  <si>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</si>
  <si>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</si>
  <si>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</si>
  <si>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</si>
  <si>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</si>
  <si>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</si>
  <si>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</si>
  <si>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</si>
  <si>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</si>
  <si>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</si>
  <si>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</si>
  <si>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</si>
  <si>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</si>
  <si>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</si>
  <si>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</si>
  <si>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</si>
  <si>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</si>
  <si>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</si>
  <si>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</si>
  <si>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</si>
  <si>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</si>
  <si>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</si>
  <si>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</si>
  <si>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</si>
  <si>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</si>
  <si>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</si>
  <si>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</si>
  <si>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</si>
  <si>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</si>
  <si>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</si>
  <si>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</si>
  <si>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</si>
  <si>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</si>
  <si>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</si>
  <si>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</si>
  <si>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</si>
  <si>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</si>
  <si>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</si>
  <si>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</si>
  <si>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</si>
  <si>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</si>
  <si>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</si>
  <si>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</si>
  <si>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</si>
  <si>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</si>
  <si>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</si>
  <si>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</si>
  <si>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</si>
  <si>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</si>
  <si>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</si>
  <si>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</si>
  <si>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</si>
  <si>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</si>
  <si>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</si>
  <si>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</si>
  <si>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</si>
  <si>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</si>
  <si>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</si>
  <si>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</si>
  <si>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</si>
  <si>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</si>
  <si>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</si>
  <si>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</si>
  <si>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</si>
  <si>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</si>
  <si>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</si>
  <si>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</si>
  <si>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</si>
  <si>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</si>
  <si>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</si>
  <si>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</si>
  <si>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</si>
  <si>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</si>
  <si>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</si>
  <si>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</si>
  <si>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</si>
  <si>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</si>
  <si>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</si>
  <si>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</si>
  <si>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</si>
  <si>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</si>
  <si>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</si>
  <si>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</si>
  <si>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</si>
  <si>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</si>
  <si>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</si>
  <si>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</si>
  <si>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</si>
  <si>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</si>
  <si>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</si>
  <si>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</si>
  <si>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</si>
  <si>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</si>
  <si>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</si>
  <si>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</si>
  <si>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</si>
  <si>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</si>
  <si>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</si>
  <si>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</si>
  <si>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</si>
  <si>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</si>
  <si>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</si>
  <si>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</si>
  <si>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</si>
  <si>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</si>
  <si>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</si>
  <si>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</si>
  <si>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</si>
  <si>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</si>
  <si>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</si>
  <si>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</si>
  <si>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</si>
  <si>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</si>
  <si>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</si>
  <si>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</si>
  <si>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</si>
  <si>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</si>
  <si>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</si>
  <si>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</si>
  <si>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</si>
  <si>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</si>
  <si>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</si>
  <si>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</si>
  <si>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</si>
  <si>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</si>
  <si>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</si>
  <si>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</si>
  <si>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</si>
  <si>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</si>
  <si>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</si>
  <si>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</si>
  <si>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</si>
  <si>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</si>
  <si>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</si>
  <si>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</si>
  <si>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</si>
  <si>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</si>
  <si>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</si>
  <si>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</si>
  <si>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</si>
  <si>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</si>
  <si>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</si>
  <si>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</si>
  <si>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</si>
  <si>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</si>
  <si>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</si>
  <si>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</si>
  <si>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</si>
  <si>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</si>
  <si>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</si>
  <si>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</si>
  <si>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</si>
  <si>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</si>
  <si>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</si>
  <si>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</si>
  <si>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</si>
  <si>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</si>
  <si>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</si>
  <si>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</si>
  <si>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</si>
  <si>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</si>
  <si>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</si>
  <si>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</si>
  <si>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</si>
  <si>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</si>
  <si>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</si>
  <si>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</si>
  <si>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</si>
  <si>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</si>
  <si>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</si>
  <si>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</si>
  <si>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</si>
  <si>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</si>
  <si>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</si>
  <si>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</si>
  <si>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</si>
  <si>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</si>
  <si>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</si>
  <si>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</si>
  <si>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</si>
  <si>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</si>
  <si>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</si>
  <si>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</si>
  <si>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</si>
  <si>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</si>
  <si>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</si>
  <si>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</si>
  <si>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</si>
  <si>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</si>
  <si>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</si>
  <si>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</si>
  <si>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</si>
  <si>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</si>
  <si>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</si>
  <si>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</si>
  <si>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</si>
  <si>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</si>
  <si>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</si>
  <si>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</si>
  <si>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</si>
  <si>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</si>
  <si>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</si>
  <si>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</si>
  <si>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</si>
  <si>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</si>
  <si>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</si>
  <si>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</si>
  <si>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</si>
  <si>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</si>
  <si>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</si>
  <si>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</si>
  <si>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</si>
  <si>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</si>
  <si>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</si>
  <si>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</si>
  <si>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</si>
  <si>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</si>
  <si>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</si>
  <si>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</si>
  <si>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</si>
  <si>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</si>
  <si>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</si>
  <si>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</si>
  <si>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</si>
  <si>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</si>
  <si>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</si>
  <si>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</si>
  <si>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</si>
  <si>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</si>
  <si>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</si>
  <si>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</si>
  <si>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</si>
  <si>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</si>
  <si>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</si>
  <si>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</si>
  <si>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</si>
  <si>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</si>
  <si>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</si>
  <si>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</si>
  <si>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</si>
  <si>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</si>
  <si>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</si>
  <si>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</si>
  <si>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</si>
  <si>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</si>
  <si>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</si>
  <si>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</si>
  <si>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</si>
  <si>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</si>
  <si>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</si>
  <si>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</si>
  <si>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</si>
  <si>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</si>
  <si>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</si>
  <si>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</si>
  <si>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</si>
  <si>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</si>
  <si>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</si>
  <si>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</si>
  <si>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</si>
  <si>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</si>
  <si>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</si>
  <si>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</si>
  <si>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</si>
  <si>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</si>
  <si>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</si>
  <si>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</si>
  <si>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</si>
  <si>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</si>
  <si>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</si>
  <si>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</si>
  <si>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</si>
  <si>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</si>
  <si>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</si>
  <si>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</si>
  <si>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</si>
  <si>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</si>
  <si>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</si>
  <si>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</si>
  <si>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</si>
  <si>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</si>
  <si>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</si>
  <si>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</si>
  <si>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</si>
  <si>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</si>
  <si>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</si>
  <si>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</si>
  <si>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</si>
  <si>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</si>
  <si>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</si>
  <si>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</si>
  <si>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</si>
  <si>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</si>
  <si>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</si>
  <si>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</si>
  <si>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</si>
  <si>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</si>
  <si>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</si>
  <si>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</si>
  <si>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</si>
  <si>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</si>
  <si>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</si>
  <si>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</si>
  <si>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</si>
  <si>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</si>
  <si>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</si>
  <si>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</si>
  <si>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</si>
  <si>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</si>
  <si>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</si>
  <si>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</si>
  <si>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</si>
  <si>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</si>
  <si>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</si>
  <si>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</si>
  <si>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</si>
  <si>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</si>
  <si>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</si>
  <si>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</si>
  <si>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</si>
  <si>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</si>
  <si>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</si>
  <si>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</si>
  <si>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</si>
  <si>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</si>
  <si>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</si>
  <si>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</si>
  <si>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</si>
  <si>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</si>
  <si>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</si>
  <si>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</si>
  <si>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</si>
  <si>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</si>
  <si>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</si>
  <si>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</si>
  <si>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</si>
  <si>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</si>
  <si>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</si>
  <si>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</si>
  <si>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</si>
  <si>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</si>
  <si>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</si>
  <si>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</si>
  <si>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</si>
  <si>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</si>
  <si>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</si>
  <si>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</si>
  <si>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</si>
  <si>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</si>
  <si>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</si>
  <si>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</si>
  <si>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</si>
  <si>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</si>
  <si>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</si>
  <si>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</si>
  <si>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</si>
  <si>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</si>
  <si>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</si>
  <si>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</si>
  <si>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</si>
  <si>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</si>
  <si>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</si>
  <si>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</si>
  <si>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</si>
  <si>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</si>
  <si>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</si>
  <si>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</si>
  <si>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</si>
  <si>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</si>
  <si>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</si>
  <si>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</si>
  <si>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</si>
  <si>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</si>
  <si>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</si>
  <si>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</si>
  <si>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</si>
  <si>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</si>
  <si>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</si>
  <si>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</si>
  <si>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</si>
  <si>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</si>
  <si>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</si>
  <si>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</si>
  <si>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</si>
  <si>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</si>
  <si>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</si>
  <si>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</si>
  <si>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</si>
  <si>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</si>
  <si>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</si>
  <si>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</si>
  <si>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</si>
  <si>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</si>
  <si>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</si>
  <si>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</si>
  <si>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</si>
  <si>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</si>
  <si>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</si>
  <si>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</si>
  <si>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</si>
  <si>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</si>
  <si>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</si>
  <si>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</si>
  <si>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</si>
  <si>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</si>
  <si>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</si>
  <si>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</si>
  <si>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</si>
  <si>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</si>
  <si>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</si>
  <si>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</si>
  <si>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</si>
  <si>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</si>
  <si>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</si>
  <si>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</si>
  <si>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</si>
  <si>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</si>
  <si>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</si>
  <si>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</si>
  <si>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</si>
  <si>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</si>
  <si>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</si>
  <si>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</si>
  <si>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</si>
  <si>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</si>
  <si>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</si>
  <si>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</si>
  <si>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</si>
  <si>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</si>
  <si>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</si>
  <si>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</si>
  <si>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</si>
  <si>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</si>
  <si>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</si>
  <si>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</si>
  <si>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</si>
  <si>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</si>
  <si>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</si>
  <si>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</si>
  <si>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</si>
  <si>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</si>
  <si>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</si>
  <si>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</si>
  <si>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</si>
  <si>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</si>
  <si>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</si>
  <si>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</si>
  <si>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</si>
  <si>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</si>
  <si>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</si>
  <si>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</si>
  <si>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</si>
  <si>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</si>
  <si>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</si>
  <si>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</si>
  <si>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</si>
  <si>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</si>
  <si>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</si>
  <si>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</si>
  <si>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</si>
  <si>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</si>
  <si>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</si>
  <si>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</si>
  <si>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</si>
  <si>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</si>
  <si>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</si>
  <si>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</si>
  <si>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</si>
  <si>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</si>
  <si>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</si>
  <si>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</si>
  <si>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</si>
  <si>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</si>
  <si>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</si>
  <si>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</si>
  <si>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</si>
  <si>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</si>
  <si>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</si>
  <si>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</si>
  <si>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</si>
  <si>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</si>
  <si>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</si>
  <si>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</si>
  <si>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</si>
  <si>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</si>
  <si>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</si>
  <si>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</si>
  <si>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</si>
  <si>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</si>
  <si>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</si>
  <si>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</si>
  <si>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</si>
  <si>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</si>
  <si>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</si>
  <si>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</si>
  <si>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</si>
  <si>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</si>
  <si>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</si>
  <si>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</si>
  <si>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</si>
  <si>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</si>
  <si>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</si>
  <si>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</si>
  <si>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</si>
  <si>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</si>
  <si>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</si>
  <si>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</si>
  <si>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</si>
  <si>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</si>
  <si>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</si>
  <si>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</si>
  <si>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</si>
  <si>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</si>
  <si>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</si>
  <si>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</si>
  <si>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</si>
  <si>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</si>
  <si>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</si>
  <si>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</si>
  <si>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</si>
  <si>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</si>
  <si>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</si>
  <si>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</si>
  <si>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</si>
  <si>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</si>
  <si>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</si>
  <si>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</si>
  <si>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</si>
  <si>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</si>
  <si>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</si>
  <si>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</si>
  <si>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</si>
  <si>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</si>
  <si>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</si>
  <si>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</si>
  <si>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</si>
  <si>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</si>
  <si>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</si>
  <si>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</si>
  <si>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</si>
  <si>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</si>
  <si>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</si>
  <si>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</si>
  <si>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</si>
  <si>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</si>
  <si>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</si>
  <si>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</si>
  <si>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</si>
  <si>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</si>
  <si>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</si>
  <si>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</si>
  <si>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</si>
  <si>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</si>
  <si>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</si>
  <si>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</si>
  <si>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</si>
  <si>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</si>
  <si>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</si>
  <si>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</si>
  <si>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</si>
  <si>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</si>
  <si>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</si>
  <si>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</si>
  <si>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</si>
  <si>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</si>
  <si>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</si>
  <si>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</si>
  <si>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</si>
  <si>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</si>
  <si>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</si>
  <si>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</si>
  <si>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</si>
  <si>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</si>
  <si>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</si>
  <si>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</si>
  <si>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</si>
  <si>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</si>
  <si>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</si>
  <si>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</si>
  <si>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</si>
  <si>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</si>
  <si>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</si>
  <si>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</si>
  <si>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</si>
  <si>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</si>
  <si>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</si>
  <si>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</si>
  <si>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</si>
  <si>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</si>
  <si>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</si>
  <si>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</si>
  <si>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</si>
  <si>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</si>
  <si>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</si>
  <si>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</si>
  <si>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</si>
  <si>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</si>
  <si>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</si>
  <si>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</si>
  <si>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</si>
  <si>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</si>
  <si>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</si>
  <si>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</si>
  <si>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</si>
  <si>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</si>
  <si>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</si>
  <si>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</si>
  <si>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</si>
  <si>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</si>
  <si>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</si>
  <si>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</si>
  <si>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</si>
  <si>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</si>
  <si>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</si>
  <si>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</si>
  <si>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</si>
  <si>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</si>
  <si>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</si>
  <si>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</si>
  <si>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</si>
  <si>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</si>
  <si>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</si>
  <si>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</si>
  <si>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</si>
  <si>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</si>
  <si>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</si>
  <si>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</si>
  <si>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</si>
  <si>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</si>
  <si>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</si>
  <si>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</si>
  <si>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</si>
  <si>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</si>
  <si>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</si>
  <si>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</si>
  <si>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</si>
  <si>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</si>
  <si>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</si>
  <si>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</si>
  <si>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</si>
  <si>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</si>
  <si>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</si>
  <si>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</si>
  <si>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</si>
  <si>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</si>
  <si>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</si>
  <si>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</si>
  <si>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</si>
  <si>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</si>
  <si>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</si>
  <si>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</si>
  <si>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</si>
  <si>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</si>
  <si>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</si>
  <si>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</si>
  <si>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</si>
  <si>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</si>
  <si>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</si>
  <si>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</si>
  <si>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</si>
  <si>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</si>
  <si>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</si>
  <si>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</si>
  <si>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</si>
  <si>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</si>
  <si>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</si>
  <si>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</si>
  <si>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</si>
  <si>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</si>
  <si>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</si>
  <si>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</si>
  <si>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</si>
  <si>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</si>
  <si>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</si>
  <si>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</si>
  <si>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</si>
  <si>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</si>
  <si>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</si>
  <si>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</si>
  <si>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</si>
  <si>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</si>
  <si>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</si>
  <si>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</si>
  <si>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</si>
  <si>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</si>
  <si>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</si>
  <si>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</si>
  <si>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</si>
  <si>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</si>
  <si>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</si>
  <si>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</si>
  <si>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</si>
  <si>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</si>
  <si>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</si>
  <si>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</si>
  <si>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</si>
  <si>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</si>
  <si>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</si>
  <si>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</si>
  <si>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</si>
  <si>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</si>
  <si>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</si>
  <si>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</si>
  <si>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</si>
  <si>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</si>
  <si>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</si>
  <si>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</si>
  <si>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</si>
  <si>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</si>
  <si>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</si>
  <si>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</si>
  <si>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</si>
  <si>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</si>
  <si>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</si>
  <si>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</si>
  <si>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</si>
  <si>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</si>
  <si>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</si>
  <si>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</si>
  <si>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</si>
  <si>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</si>
  <si>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</si>
  <si>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</si>
  <si>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</si>
  <si>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</si>
  <si>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</si>
  <si>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</si>
  <si>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</si>
  <si>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</si>
  <si>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</si>
  <si>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</si>
  <si>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</si>
  <si>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</si>
  <si>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</si>
  <si>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</si>
  <si>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</si>
  <si>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</si>
  <si>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</si>
  <si>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</si>
  <si>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</si>
  <si>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</si>
  <si>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</si>
  <si>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</si>
  <si>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</si>
  <si>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</si>
  <si>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</si>
  <si>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</si>
  <si>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</si>
  <si>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</si>
  <si>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</si>
  <si>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</si>
  <si>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</si>
  <si>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</si>
  <si>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</si>
  <si>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</si>
  <si>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</si>
  <si>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</si>
  <si>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</si>
  <si>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</si>
  <si>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</si>
  <si>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</si>
  <si>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</si>
  <si>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</si>
  <si>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</si>
  <si>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</si>
  <si>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</si>
  <si>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</si>
  <si>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</si>
  <si>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</si>
  <si>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</si>
  <si>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</si>
  <si>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</si>
  <si>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</si>
  <si>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</si>
  <si>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</si>
  <si>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</si>
  <si>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</si>
  <si>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</si>
  <si>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</si>
  <si>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</si>
  <si>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</si>
  <si>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</si>
  <si>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</si>
  <si>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</si>
  <si>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</si>
  <si>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</si>
  <si>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</si>
  <si>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</si>
  <si>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</si>
  <si>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</si>
  <si>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</si>
  <si>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</si>
  <si>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</si>
  <si>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</si>
  <si>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</si>
  <si>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</si>
  <si>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</si>
  <si>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</si>
  <si>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</si>
  <si>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</si>
  <si>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</si>
  <si>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</si>
  <si>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</si>
  <si>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</si>
  <si>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</si>
  <si>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</si>
  <si>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</si>
  <si>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</si>
  <si>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</si>
  <si>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</si>
  <si>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</si>
  <si>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</si>
  <si>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</si>
  <si>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</si>
  <si>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</si>
  <si>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</si>
  <si>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</si>
  <si>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</si>
  <si>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</si>
  <si>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</si>
  <si>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</si>
  <si>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</si>
  <si>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</si>
  <si>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</si>
  <si>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</si>
  <si>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</si>
  <si>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</si>
  <si>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</si>
  <si>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</si>
  <si>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</si>
  <si>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</si>
  <si>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</si>
  <si>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</si>
  <si>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</si>
  <si>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</si>
  <si>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</si>
  <si>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</si>
  <si>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</si>
  <si>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</si>
  <si>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</si>
  <si>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</si>
  <si>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</si>
  <si>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</si>
  <si>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</si>
  <si>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</si>
  <si>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</si>
  <si>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</si>
  <si>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</si>
  <si>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</si>
  <si>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</si>
  <si>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</si>
  <si>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</si>
  <si>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</si>
  <si>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</si>
  <si>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</si>
  <si>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</si>
  <si>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</si>
  <si>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</si>
  <si>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</si>
  <si>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</si>
  <si>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</si>
  <si>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</si>
  <si>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</si>
  <si>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</si>
  <si>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</si>
  <si>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</si>
  <si>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</si>
  <si>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</si>
  <si>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</si>
  <si>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</si>
  <si>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</si>
  <si>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</si>
  <si>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</si>
  <si>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</si>
  <si>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</si>
  <si>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</si>
  <si>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</si>
  <si>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</si>
  <si>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</si>
  <si>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</si>
  <si>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</si>
  <si>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</si>
  <si>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</si>
  <si>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</si>
  <si>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</si>
  <si>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</si>
  <si>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</si>
  <si>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</si>
  <si>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</si>
  <si>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</si>
  <si>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</si>
  <si>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</si>
  <si>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</si>
  <si>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</si>
  <si>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</si>
  <si>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</si>
  <si>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</si>
  <si>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</si>
  <si>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</si>
  <si>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</si>
  <si>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</si>
  <si>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</si>
  <si>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</si>
  <si>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</si>
  <si>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</si>
  <si>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</si>
  <si>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</si>
  <si>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</si>
  <si>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</si>
  <si>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</si>
  <si>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</si>
  <si>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</si>
  <si>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</si>
  <si>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</si>
  <si>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</si>
  <si>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</si>
  <si>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</si>
  <si>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</si>
  <si>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</si>
  <si>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</si>
  <si>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</si>
  <si>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</si>
  <si>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</si>
  <si>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</si>
  <si>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</si>
  <si>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</si>
  <si>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</si>
  <si>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</si>
  <si>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</si>
  <si>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</si>
  <si>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</si>
  <si>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</si>
  <si>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</si>
  <si>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</si>
  <si>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</si>
  <si>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</si>
  <si>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</si>
  <si>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</si>
  <si>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</si>
  <si>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</si>
  <si>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</si>
  <si>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</si>
  <si>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</si>
  <si>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</si>
  <si>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</si>
  <si>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</si>
  <si>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</si>
  <si>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</si>
  <si>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</si>
  <si>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</si>
  <si>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</si>
  <si>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</si>
  <si>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</si>
  <si>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</si>
  <si>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</si>
  <si>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</si>
  <si>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</si>
  <si>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</si>
  <si>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</si>
  <si>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</si>
  <si>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</si>
  <si>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</si>
  <si>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</si>
  <si>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</si>
  <si>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</si>
  <si>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</si>
  <si>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</si>
  <si>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</si>
  <si>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</si>
  <si>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</si>
  <si>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</si>
  <si>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</si>
  <si>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</si>
  <si>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</si>
  <si>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</si>
  <si>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</si>
  <si>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</si>
  <si>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</si>
  <si>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</si>
  <si>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</si>
  <si>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</si>
  <si>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</si>
  <si>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</si>
  <si>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</si>
  <si>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</si>
  <si>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</si>
  <si>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</si>
  <si>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</si>
  <si>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</si>
  <si>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</si>
  <si>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</si>
  <si>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</si>
  <si>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</si>
  <si>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</si>
  <si>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</si>
  <si>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</si>
  <si>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</si>
  <si>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</si>
  <si>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</si>
  <si>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</si>
  <si>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</si>
  <si>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</si>
  <si>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</si>
  <si>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</si>
  <si>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</si>
  <si>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</si>
  <si>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</si>
  <si>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</si>
  <si>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</si>
  <si>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</si>
  <si>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</si>
  <si>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</si>
  <si>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</si>
  <si>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</si>
  <si>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</si>
  <si>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</si>
  <si>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</si>
  <si>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</si>
  <si>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</si>
  <si>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</si>
  <si>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</si>
  <si>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</si>
  <si>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</si>
  <si>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</si>
  <si>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</si>
  <si>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</si>
  <si>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</si>
  <si>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</si>
  <si>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</si>
  <si>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</si>
  <si>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</si>
  <si>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</si>
  <si>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</si>
  <si>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</si>
  <si>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</si>
  <si>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</si>
  <si>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</si>
  <si>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</si>
  <si>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</si>
  <si>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</si>
  <si>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</si>
  <si>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</si>
  <si>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</si>
  <si>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</si>
  <si>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</si>
  <si>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</si>
  <si>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</si>
  <si>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</si>
  <si>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</si>
  <si>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</si>
  <si>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</si>
  <si>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</si>
  <si>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</si>
  <si>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</si>
  <si>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</si>
  <si>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</si>
  <si>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</si>
  <si>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</si>
  <si>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</si>
  <si>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</si>
  <si>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</si>
  <si>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</si>
  <si>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</si>
  <si>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</si>
  <si>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</si>
  <si>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</si>
  <si>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</si>
  <si>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</si>
  <si>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</si>
  <si>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</si>
  <si>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</si>
  <si>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</si>
  <si>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</si>
  <si>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</si>
  <si>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</si>
  <si>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</si>
  <si>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</si>
  <si>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</si>
  <si>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</si>
  <si>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</si>
  <si>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</si>
  <si>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</si>
  <si>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</si>
  <si>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</si>
  <si>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</si>
  <si>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</si>
  <si>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</si>
  <si>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</si>
  <si>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</si>
  <si>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</si>
  <si>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</si>
  <si>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</si>
  <si>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</si>
  <si>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</si>
  <si>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</si>
  <si>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</si>
  <si>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</si>
  <si>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</si>
  <si>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</si>
  <si>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</si>
  <si>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</si>
  <si>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</si>
  <si>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</si>
  <si>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</si>
  <si>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</si>
  <si>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</si>
  <si>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</si>
  <si>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</si>
  <si>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</si>
  <si>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</si>
  <si>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</si>
  <si>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</si>
  <si>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</si>
  <si>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</si>
  <si>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</si>
  <si>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</si>
  <si>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</si>
  <si>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</si>
  <si>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</si>
  <si>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</si>
  <si>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</si>
  <si>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</si>
  <si>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</si>
  <si>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</si>
  <si>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</si>
  <si>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</si>
  <si>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</si>
  <si>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</si>
  <si>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</si>
  <si>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</si>
  <si>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</si>
  <si>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</si>
  <si>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</si>
  <si>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</si>
  <si>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</si>
  <si>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</si>
  <si>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</si>
  <si>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</si>
  <si>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</si>
  <si>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</si>
  <si>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</si>
  <si>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</si>
  <si>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</si>
  <si>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</si>
  <si>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</si>
  <si>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</si>
  <si>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</si>
  <si>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</si>
  <si>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</si>
  <si>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</si>
  <si>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</si>
  <si>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</si>
  <si>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</si>
  <si>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</si>
  <si>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</si>
  <si>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</si>
  <si>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</si>
  <si>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</si>
  <si>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</si>
  <si>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</si>
  <si>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</si>
  <si>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</si>
  <si>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</si>
  <si>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</si>
  <si>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</si>
  <si>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</si>
  <si>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</si>
  <si>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</si>
  <si>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</si>
  <si>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</si>
  <si>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</si>
  <si>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</si>
  <si>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</si>
  <si>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</si>
  <si>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</si>
  <si>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</si>
  <si>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</si>
  <si>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</si>
  <si>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</si>
  <si>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</si>
  <si>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</si>
  <si>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</si>
  <si>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</si>
  <si>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</si>
  <si>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</si>
  <si>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</si>
  <si>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</si>
  <si>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</si>
  <si>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</si>
  <si>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</si>
  <si>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</si>
  <si>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</si>
  <si>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</si>
  <si>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</si>
  <si>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</si>
  <si>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</si>
  <si>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</si>
  <si>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</si>
  <si>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</si>
  <si>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</si>
  <si>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</si>
  <si>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</si>
  <si>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</si>
  <si>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</si>
  <si>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</si>
  <si>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</si>
  <si>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</si>
  <si>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</si>
  <si>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</si>
  <si>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</si>
  <si>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</si>
  <si>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</si>
  <si>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</si>
  <si>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</si>
  <si>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</si>
  <si>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</si>
  <si>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</si>
  <si>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</si>
  <si>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</si>
  <si>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</si>
  <si>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</si>
  <si>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</si>
  <si>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</si>
  <si>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</si>
  <si>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</si>
  <si>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</si>
  <si>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</si>
  <si>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</si>
  <si>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</si>
  <si>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</si>
  <si>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</si>
  <si>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</si>
  <si>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</si>
  <si>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</si>
  <si>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</si>
  <si>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</si>
  <si>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</si>
  <si>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</si>
  <si>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</si>
  <si>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</si>
  <si>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</si>
  <si>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</si>
  <si>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</si>
  <si>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</si>
  <si>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</si>
  <si>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</si>
  <si>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</si>
  <si>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</si>
  <si>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</si>
  <si>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</si>
  <si>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</si>
  <si>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</si>
  <si>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</si>
  <si>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</si>
  <si>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</si>
  <si>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</si>
  <si>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</si>
  <si>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</si>
  <si>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</si>
  <si>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</si>
  <si>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</si>
  <si>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</si>
  <si>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</si>
  <si>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</si>
  <si>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</si>
  <si>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</si>
  <si>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</si>
  <si>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</si>
  <si>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</si>
  <si>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</si>
  <si>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</si>
  <si>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</si>
  <si>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</si>
  <si>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</si>
  <si>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</si>
  <si>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</si>
  <si>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</si>
  <si>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</si>
  <si>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</si>
  <si>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</si>
  <si>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</si>
  <si>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</si>
  <si>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</si>
  <si>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</si>
  <si>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</si>
  <si>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</si>
  <si>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</si>
  <si>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</si>
  <si>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</si>
  <si>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</si>
  <si>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</si>
  <si>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</si>
  <si>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</si>
  <si>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</si>
  <si>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</si>
  <si>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</si>
  <si>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</si>
  <si>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</si>
  <si>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</si>
  <si>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</si>
  <si>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</si>
  <si>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</si>
  <si>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</si>
  <si>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</si>
  <si>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</si>
  <si>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</si>
  <si>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</si>
  <si>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</si>
  <si>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</si>
  <si>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</si>
  <si>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</si>
  <si>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</si>
  <si>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</si>
  <si>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</si>
  <si>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</si>
  <si>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</si>
  <si>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</si>
  <si>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</si>
  <si>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</si>
  <si>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</si>
  <si>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</si>
  <si>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</si>
  <si>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</si>
  <si>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</si>
  <si>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</si>
  <si>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</si>
  <si>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</si>
  <si>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</si>
  <si>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</si>
  <si>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</si>
  <si>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</si>
  <si>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</si>
  <si>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</si>
  <si>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</si>
  <si>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</si>
  <si>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</si>
  <si>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</si>
  <si>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</si>
  <si>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</si>
  <si>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</si>
  <si>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</si>
  <si>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</si>
  <si>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</si>
  <si>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</si>
  <si>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</si>
  <si>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</si>
  <si>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</si>
  <si>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</si>
  <si>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</si>
  <si>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</si>
  <si>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</si>
  <si>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</si>
  <si>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</si>
  <si>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</si>
  <si>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</si>
  <si>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</si>
  <si>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</si>
  <si>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</si>
  <si>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</si>
  <si>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</si>
  <si>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</si>
  <si>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</si>
  <si>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</si>
  <si>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</si>
  <si>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</si>
  <si>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</si>
  <si>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</si>
  <si>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</si>
  <si>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</si>
  <si>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</si>
  <si>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</si>
  <si>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</si>
  <si>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</si>
  <si>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</si>
  <si>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</si>
  <si>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</si>
  <si>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</si>
  <si>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</si>
  <si>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</si>
  <si>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</si>
  <si>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</si>
  <si>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</si>
  <si>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</si>
  <si>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</si>
  <si>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</si>
  <si>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</si>
  <si>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</si>
  <si>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</si>
  <si>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</si>
  <si>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</si>
  <si>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</si>
  <si>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</si>
  <si>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</si>
  <si>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</si>
  <si>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</si>
  <si>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</si>
  <si>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</si>
  <si>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</si>
  <si>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</si>
  <si>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</si>
  <si>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</si>
  <si>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</si>
  <si>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</si>
  <si>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</si>
  <si>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</si>
  <si>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</si>
  <si>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</si>
  <si>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</si>
  <si>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</si>
  <si>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</si>
  <si>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</si>
  <si>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</si>
  <si>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</si>
  <si>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</si>
  <si>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</si>
  <si>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</si>
  <si>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</si>
  <si>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</si>
  <si>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</si>
  <si>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</si>
  <si>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</si>
  <si>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</si>
  <si>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</si>
  <si>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</si>
  <si>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</si>
  <si>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</si>
  <si>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</si>
  <si>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</si>
  <si>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</si>
  <si>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</si>
  <si>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</si>
  <si>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</si>
  <si>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</si>
  <si>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</si>
  <si>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</si>
  <si>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</si>
  <si>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</si>
  <si>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</si>
  <si>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</si>
  <si>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</si>
  <si>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</si>
  <si>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</si>
  <si>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</si>
  <si>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</si>
  <si>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</si>
  <si>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</si>
  <si>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</si>
  <si>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</si>
  <si>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</si>
  <si>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</si>
  <si>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</si>
  <si>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</si>
  <si>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</si>
  <si>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</si>
  <si>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</si>
  <si>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</si>
  <si>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</si>
  <si>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</si>
  <si>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</si>
  <si>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</si>
  <si>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</si>
  <si>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</si>
  <si>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</si>
  <si>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</si>
  <si>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</si>
  <si>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</si>
  <si>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</si>
  <si>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</si>
  <si>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</si>
  <si>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</si>
  <si>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</si>
  <si>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</si>
  <si>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</si>
  <si>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</si>
  <si>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</si>
  <si>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</si>
  <si>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</si>
  <si>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</si>
  <si>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</si>
  <si>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</si>
  <si>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</si>
  <si>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</si>
  <si>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</si>
  <si>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</si>
  <si>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</si>
  <si>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</si>
  <si>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</si>
  <si>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</si>
  <si>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</si>
  <si>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</si>
  <si>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</si>
  <si>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</si>
  <si>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</si>
  <si>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</si>
  <si>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</si>
  <si>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</si>
  <si>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</si>
  <si>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</si>
  <si>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</si>
  <si>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</si>
  <si>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</si>
  <si>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</si>
  <si>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</si>
  <si>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</si>
  <si>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</si>
  <si>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</si>
  <si>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</si>
  <si>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</si>
  <si>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</si>
  <si>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</si>
  <si>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</si>
  <si>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</si>
  <si>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</si>
  <si>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</si>
  <si>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</si>
  <si>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</si>
  <si>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</si>
  <si>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</si>
  <si>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</si>
  <si>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</si>
  <si>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</si>
  <si>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</si>
  <si>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</si>
  <si>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</si>
  <si>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</si>
  <si>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</si>
  <si>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</si>
  <si>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</si>
  <si>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</si>
  <si>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</si>
  <si>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</si>
  <si>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</si>
  <si>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</si>
  <si>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</si>
  <si>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</si>
  <si>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</si>
  <si>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</si>
  <si>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</si>
  <si>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</si>
  <si>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</si>
  <si>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</si>
  <si>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</si>
  <si>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</si>
  <si>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</si>
  <si>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</si>
  <si>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</si>
  <si>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</si>
  <si>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</si>
  <si>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</si>
  <si>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</si>
  <si>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</si>
  <si>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</si>
  <si>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</si>
  <si>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</si>
  <si>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</si>
  <si>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</si>
  <si>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</si>
  <si>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</si>
  <si>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</si>
  <si>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</si>
  <si>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</si>
  <si>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</si>
  <si>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</si>
  <si>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</si>
  <si>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</si>
  <si>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</si>
  <si>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</si>
  <si>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</si>
  <si>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</si>
  <si>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</si>
  <si>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</si>
  <si>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</si>
  <si>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</si>
  <si>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</si>
  <si>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</si>
  <si>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</si>
  <si>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</si>
  <si>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</si>
  <si>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</si>
  <si>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</si>
  <si>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</si>
  <si>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</si>
  <si>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</si>
  <si>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</si>
  <si>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</si>
  <si>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</si>
  <si>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</si>
  <si>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</si>
  <si>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</si>
  <si>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</si>
  <si>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</si>
  <si>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</si>
  <si>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</si>
  <si>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</si>
  <si>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</si>
  <si>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</si>
  <si>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</si>
  <si>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</si>
  <si>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</si>
  <si>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</si>
  <si>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</si>
  <si>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</si>
  <si>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</si>
  <si>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</si>
  <si>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</si>
  <si>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</si>
  <si>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</si>
  <si>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</si>
  <si>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</si>
  <si>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</si>
  <si>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</si>
  <si>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</si>
  <si>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</si>
  <si>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</si>
  <si>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</si>
  <si>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</si>
  <si>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</si>
  <si>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</si>
  <si>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</si>
  <si>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</si>
  <si>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</si>
  <si>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</si>
  <si>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</si>
  <si>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</si>
  <si>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</si>
  <si>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</si>
  <si>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</si>
  <si>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</si>
  <si>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</si>
  <si>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</si>
  <si>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</si>
  <si>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</si>
  <si>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</si>
  <si>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</si>
  <si>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</si>
  <si>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</si>
  <si>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</si>
  <si>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</si>
  <si>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</si>
  <si>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</si>
  <si>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</si>
  <si>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</si>
  <si>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</si>
  <si>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</si>
  <si>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</si>
  <si>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</si>
  <si>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</si>
  <si>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</si>
  <si>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</si>
  <si>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</si>
  <si>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</si>
  <si>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</si>
  <si>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</si>
  <si>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</si>
  <si>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</si>
  <si>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</si>
  <si>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</si>
  <si>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</si>
  <si>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</si>
  <si>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</si>
  <si>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</si>
  <si>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</si>
  <si>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</si>
  <si>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</si>
  <si>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</si>
  <si>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</si>
  <si>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</si>
  <si>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</si>
  <si>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</si>
  <si>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</si>
  <si>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</si>
  <si>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</si>
  <si>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</si>
  <si>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</si>
  <si>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</si>
  <si>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</si>
  <si>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</si>
  <si>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</si>
  <si>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</si>
  <si>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</si>
  <si>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</si>
  <si>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</si>
  <si>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</si>
  <si>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</si>
  <si>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</si>
  <si>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</si>
  <si>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</si>
  <si>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</si>
  <si>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</si>
  <si>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</si>
  <si>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</si>
  <si>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</si>
  <si>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</si>
  <si>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</si>
  <si>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</si>
  <si>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</si>
  <si>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</si>
  <si>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</si>
  <si>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</si>
  <si>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</si>
  <si>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</si>
  <si>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</si>
  <si>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</si>
  <si>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</si>
  <si>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</si>
  <si>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</si>
  <si>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</si>
  <si>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</si>
  <si>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</si>
  <si>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</si>
  <si>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</si>
  <si>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</si>
  <si>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</si>
  <si>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</si>
  <si>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</si>
  <si>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</si>
  <si>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</si>
  <si>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</si>
  <si>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</si>
  <si>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</si>
  <si>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</si>
  <si>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</si>
  <si>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</si>
  <si>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</si>
  <si>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</si>
  <si>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</si>
  <si>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</si>
  <si>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</si>
  <si>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</si>
  <si>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</si>
  <si>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</si>
  <si>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</si>
  <si>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</si>
  <si>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</si>
  <si>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</si>
  <si>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</si>
  <si>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</si>
  <si>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</si>
  <si>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</si>
  <si>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</si>
  <si>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</si>
  <si>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</si>
  <si>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</si>
  <si>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</si>
  <si>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</si>
  <si>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</si>
  <si>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</si>
  <si>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</si>
  <si>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</si>
  <si>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</si>
  <si>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</si>
  <si>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</si>
  <si>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</si>
  <si>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</si>
  <si>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</si>
  <si>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</si>
  <si>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</si>
  <si>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</si>
  <si>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</si>
  <si>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</si>
  <si>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</si>
  <si>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</si>
  <si>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</si>
  <si>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</si>
  <si>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</si>
  <si>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</si>
  <si>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</si>
  <si>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</si>
  <si>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</si>
  <si>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</si>
  <si>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</si>
  <si>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</si>
  <si>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</si>
  <si>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</si>
  <si>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</si>
  <si>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</si>
  <si>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</si>
  <si>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</si>
  <si>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</si>
  <si>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</si>
  <si>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</si>
  <si>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</si>
  <si>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</si>
  <si>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</si>
  <si>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</si>
  <si>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</si>
  <si>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</si>
  <si>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</si>
  <si>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</si>
  <si>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</si>
  <si>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</si>
  <si>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</si>
  <si>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</si>
  <si>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</si>
  <si>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</si>
  <si>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</si>
  <si>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</si>
  <si>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</si>
  <si>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</si>
  <si>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</si>
  <si>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</si>
  <si>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</si>
  <si>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</si>
  <si>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</si>
  <si>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</si>
  <si>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</si>
  <si>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</si>
  <si>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</si>
  <si>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</si>
  <si>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</si>
  <si>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</si>
  <si>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</si>
  <si>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</si>
  <si>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</si>
  <si>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</si>
  <si>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</si>
  <si>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</si>
  <si>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</si>
  <si>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</si>
  <si>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</si>
  <si>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</si>
  <si>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</si>
  <si>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</si>
  <si>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</si>
  <si>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</si>
  <si>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</si>
  <si>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</si>
  <si>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</si>
  <si>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</si>
  <si>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</si>
  <si>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</si>
  <si>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</si>
  <si>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</si>
  <si>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</si>
  <si>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</si>
  <si>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</si>
  <si>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</si>
  <si>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</si>
  <si>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</si>
  <si>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</si>
  <si>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</si>
  <si>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</si>
  <si>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</si>
  <si>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</si>
  <si>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</si>
  <si>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</si>
  <si>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</si>
  <si>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</si>
  <si>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</si>
  <si>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</si>
  <si>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</si>
  <si>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</si>
  <si>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</si>
  <si>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</si>
  <si>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</si>
  <si>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</si>
  <si>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</si>
  <si>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</si>
  <si>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</si>
  <si>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</si>
  <si>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</si>
  <si>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</si>
  <si>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</si>
  <si>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</si>
  <si>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</si>
  <si>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</si>
  <si>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</si>
  <si>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</si>
  <si>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</si>
  <si>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</si>
  <si>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</si>
  <si>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</si>
  <si>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</si>
  <si>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</si>
  <si>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</si>
  <si>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</si>
  <si>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</si>
  <si>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</si>
  <si>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</si>
  <si>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</si>
  <si>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</si>
  <si>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</si>
  <si>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</si>
  <si>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</si>
  <si>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</si>
  <si>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</si>
  <si>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</si>
  <si>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</si>
  <si>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</si>
  <si>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</si>
  <si>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</si>
  <si>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</si>
  <si>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</si>
  <si>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</si>
  <si>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</si>
  <si>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</si>
  <si>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</si>
  <si>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</si>
  <si>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</si>
  <si>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</si>
  <si>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</si>
  <si>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</si>
  <si>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</si>
  <si>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</si>
  <si>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</si>
  <si>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</si>
  <si>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</si>
  <si>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</si>
  <si>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</si>
  <si>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</si>
  <si>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</si>
  <si>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</si>
  <si>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</si>
  <si>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</si>
  <si>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</si>
  <si>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</si>
  <si>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</si>
  <si>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</si>
  <si>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</si>
  <si>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</si>
  <si>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</si>
  <si>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</si>
  <si>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</si>
  <si>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</si>
  <si>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</si>
  <si>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</si>
  <si>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</si>
  <si>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</si>
  <si>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</si>
  <si>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</si>
  <si>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</si>
  <si>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</si>
  <si>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</si>
  <si>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</si>
  <si>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</si>
  <si>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</si>
  <si>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</si>
  <si>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</si>
  <si>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</si>
  <si>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</si>
  <si>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</si>
  <si>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</si>
  <si>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</si>
  <si>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</si>
  <si>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</si>
  <si>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</si>
  <si>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</si>
  <si>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</si>
  <si>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</si>
  <si>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</si>
  <si>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</si>
  <si>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</si>
  <si>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</si>
  <si>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</si>
  <si>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</si>
  <si>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</si>
  <si>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</si>
  <si>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</si>
  <si>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</si>
  <si>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</si>
  <si>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</si>
  <si>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</si>
  <si>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</si>
  <si>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</si>
  <si>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</si>
  <si>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</si>
  <si>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</si>
  <si>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</si>
  <si>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</si>
  <si>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</si>
  <si>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</si>
  <si>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</si>
  <si>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</si>
  <si>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</si>
  <si>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</si>
  <si>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</si>
  <si>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</si>
  <si>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</si>
  <si>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</si>
  <si>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</si>
  <si>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</si>
  <si>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</si>
  <si>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</si>
  <si>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</si>
  <si>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</si>
  <si>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</si>
  <si>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</si>
  <si>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</si>
  <si>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</si>
  <si>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</si>
  <si>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</si>
  <si>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</si>
  <si>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</si>
  <si>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</si>
  <si>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</si>
  <si>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</si>
  <si>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</si>
  <si>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</si>
  <si>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</si>
  <si>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</si>
  <si>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</si>
  <si>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</si>
  <si>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</si>
  <si>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</si>
  <si>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</si>
  <si>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</si>
  <si>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</si>
  <si>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</si>
  <si>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</si>
  <si>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</si>
  <si>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</si>
  <si>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</si>
  <si>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</si>
  <si>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</si>
  <si>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</si>
  <si>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</si>
  <si>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</si>
  <si>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</si>
  <si>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</si>
  <si>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</si>
  <si>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</si>
  <si>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</si>
  <si>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</si>
  <si>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</si>
  <si>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</si>
  <si>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</si>
  <si>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</si>
  <si>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</si>
  <si>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</si>
  <si>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</si>
  <si>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</si>
  <si>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</si>
  <si>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</si>
  <si>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</si>
  <si>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</si>
  <si>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</si>
  <si>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</si>
  <si>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</si>
  <si>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</si>
  <si>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</si>
  <si>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</si>
  <si>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</si>
  <si>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</si>
  <si>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</si>
  <si>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</si>
  <si>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</si>
  <si>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</si>
  <si>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</si>
  <si>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</si>
  <si>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</si>
  <si>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</si>
  <si>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</si>
  <si>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</si>
  <si>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</si>
  <si>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</si>
  <si>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</si>
  <si>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</si>
  <si>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</si>
  <si>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</si>
  <si>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</si>
  <si>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</si>
  <si>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</si>
  <si>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</si>
  <si>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</si>
  <si>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</si>
  <si>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</si>
  <si>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</si>
  <si>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</si>
  <si>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</si>
  <si>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</si>
  <si>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</si>
  <si>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</si>
  <si>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</si>
  <si>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</si>
  <si>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</si>
  <si>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</si>
  <si>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</si>
  <si>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</si>
  <si>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</si>
  <si>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</si>
  <si>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</si>
  <si>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</si>
  <si>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</si>
  <si>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</si>
  <si>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</si>
  <si>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</si>
  <si>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</si>
  <si>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</si>
  <si>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</si>
  <si>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</si>
  <si>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</si>
  <si>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</si>
  <si>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</si>
  <si>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</si>
  <si>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</si>
  <si>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</si>
  <si>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</si>
  <si>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</si>
  <si>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</si>
  <si>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</si>
  <si>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</si>
  <si>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</si>
  <si>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</si>
  <si>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</si>
  <si>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</si>
  <si>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</si>
  <si>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</si>
  <si>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</si>
  <si>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</si>
  <si>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</si>
  <si>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</si>
  <si>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</si>
  <si>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</si>
  <si>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</si>
  <si>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</si>
  <si>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</si>
  <si>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</si>
  <si>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</si>
  <si>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</si>
  <si>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</si>
  <si>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</si>
  <si>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</si>
  <si>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</si>
  <si>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</si>
  <si>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</si>
  <si>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</si>
  <si>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</si>
  <si>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</si>
  <si>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</si>
  <si>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</si>
  <si>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</si>
  <si>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</si>
  <si>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</si>
  <si>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</si>
  <si>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</si>
  <si>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</si>
  <si>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</si>
  <si>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</si>
  <si>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</si>
  <si>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</si>
  <si>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</si>
  <si>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</si>
  <si>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</si>
  <si>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</si>
  <si>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</si>
  <si>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</si>
  <si>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</si>
  <si>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</si>
  <si>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</si>
  <si>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</si>
  <si>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</si>
  <si>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</si>
  <si>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</si>
  <si>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</si>
  <si>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</si>
  <si>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</si>
  <si>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</si>
  <si>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</si>
  <si>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</si>
  <si>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</si>
  <si>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</si>
  <si>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</si>
  <si>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</si>
  <si>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</si>
  <si>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</si>
  <si>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</si>
  <si>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</si>
  <si>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</si>
  <si>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</si>
  <si>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</si>
  <si>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</si>
  <si>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</si>
  <si>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</si>
  <si>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</si>
  <si>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</si>
  <si>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</si>
  <si>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</si>
  <si>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</si>
  <si>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</si>
  <si>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</si>
  <si>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</si>
  <si>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</si>
  <si>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</si>
  <si>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</si>
  <si>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</si>
  <si>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</si>
  <si>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</si>
  <si>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</si>
  <si>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</si>
  <si>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</si>
  <si>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</si>
  <si>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</si>
  <si>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</si>
  <si>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</si>
  <si>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</si>
  <si>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</si>
  <si>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</si>
  <si>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</si>
  <si>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</si>
  <si>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</si>
  <si>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</si>
  <si>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</si>
  <si>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</si>
  <si>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</si>
  <si>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</si>
  <si>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</si>
  <si>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</si>
  <si>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</si>
  <si>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</si>
  <si>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</si>
  <si>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</si>
  <si>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</si>
  <si>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</si>
  <si>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</si>
  <si>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</si>
  <si>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</si>
  <si>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</si>
  <si>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</si>
  <si>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</si>
  <si>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</si>
  <si>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</si>
  <si>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</si>
  <si>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</si>
  <si>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</si>
  <si>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</si>
  <si>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</si>
  <si>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</si>
  <si>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</si>
  <si>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</si>
  <si>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</si>
  <si>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</si>
  <si>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</si>
  <si>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</si>
  <si>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</si>
  <si>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</si>
  <si>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</si>
  <si>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</si>
  <si>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</si>
  <si>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</si>
  <si>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</si>
  <si>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</si>
  <si>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</si>
  <si>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</si>
  <si>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</si>
  <si>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</si>
  <si>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</si>
  <si>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</si>
  <si>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</si>
  <si>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</si>
  <si>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</si>
  <si>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</si>
  <si>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</si>
  <si>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</si>
  <si>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</si>
  <si>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</si>
  <si>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</si>
  <si>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</si>
  <si>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</si>
  <si>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</si>
  <si>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</si>
  <si>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</si>
  <si>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</si>
  <si>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</si>
  <si>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</si>
  <si>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</si>
  <si>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</si>
  <si>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</si>
  <si>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</si>
  <si>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</si>
  <si>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</si>
  <si>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</si>
  <si>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</si>
  <si>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</si>
  <si>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</si>
  <si>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</si>
  <si>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</si>
  <si>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</si>
  <si>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</si>
  <si>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</si>
  <si>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</si>
  <si>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</si>
  <si>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</si>
  <si>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</si>
  <si>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</si>
  <si>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</si>
  <si>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</si>
  <si>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</si>
  <si>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</si>
  <si>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</si>
  <si>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</si>
  <si>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</si>
  <si>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</si>
  <si>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</si>
  <si>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</si>
  <si>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</si>
  <si>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</si>
  <si>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</si>
  <si>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</si>
  <si>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</si>
  <si>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</si>
  <si>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</si>
  <si>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</si>
  <si>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</si>
  <si>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</si>
  <si>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</si>
  <si>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</si>
  <si>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</si>
  <si>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</si>
  <si>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</si>
  <si>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</si>
  <si>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</si>
  <si>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</si>
  <si>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</si>
  <si>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</si>
  <si>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</si>
  <si>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</si>
  <si>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</si>
  <si>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</si>
  <si>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</si>
  <si>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</si>
  <si>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</si>
  <si>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</si>
  <si>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</si>
  <si>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</si>
  <si>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</si>
  <si>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</si>
  <si>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</si>
  <si>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</si>
  <si>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</si>
  <si>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</si>
  <si>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</si>
  <si>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</si>
  <si>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</si>
  <si>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</si>
  <si>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</si>
  <si>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</si>
  <si>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</si>
  <si>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</si>
  <si>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</si>
  <si>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</si>
  <si>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</si>
  <si>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</si>
  <si>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</si>
  <si>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</si>
  <si>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</si>
  <si>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</si>
  <si>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</si>
  <si>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</si>
  <si>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</si>
  <si>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</si>
  <si>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</si>
  <si>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</si>
  <si>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</si>
  <si>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</si>
  <si>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</si>
  <si>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</si>
  <si>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</si>
  <si>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</si>
  <si>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</si>
  <si>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</si>
  <si>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</si>
  <si>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</si>
  <si>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</si>
  <si>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</si>
  <si>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</si>
  <si>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</si>
  <si>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</si>
  <si>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</si>
  <si>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</si>
  <si>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</si>
  <si>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</si>
  <si>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</si>
  <si>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</si>
  <si>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</si>
  <si>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</si>
  <si>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</si>
  <si>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</si>
  <si>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</si>
  <si>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</si>
  <si>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</si>
  <si>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</si>
  <si>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</si>
  <si>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</si>
  <si>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</si>
  <si>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</si>
  <si>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</si>
  <si>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</si>
  <si>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</si>
  <si>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</si>
  <si>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</si>
  <si>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</si>
  <si>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</si>
  <si>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</si>
  <si>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</si>
  <si>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</si>
  <si>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</si>
  <si>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</si>
  <si>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</si>
  <si>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</si>
  <si>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</si>
  <si>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</si>
  <si>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</si>
  <si>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</si>
  <si>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</si>
  <si>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</si>
  <si>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</si>
  <si>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</si>
  <si>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</si>
  <si>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</si>
  <si>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</si>
  <si>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</si>
  <si>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</si>
  <si>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</si>
  <si>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</si>
  <si>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</si>
  <si>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</si>
  <si>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</si>
  <si>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</si>
  <si>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</si>
  <si>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</si>
  <si>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</si>
  <si>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</si>
  <si>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</si>
  <si>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</si>
  <si>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</si>
  <si>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</si>
  <si>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</si>
  <si>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</si>
  <si>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</si>
  <si>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</si>
  <si>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</si>
  <si>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</si>
  <si>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</si>
  <si>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</si>
  <si>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</si>
  <si>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</si>
  <si>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</si>
  <si>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</si>
  <si>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</si>
  <si>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</si>
  <si>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</si>
  <si>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</si>
  <si>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</si>
  <si>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</si>
  <si>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</si>
  <si>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</si>
  <si>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</si>
  <si>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</si>
  <si>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</si>
  <si>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</si>
  <si>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</si>
  <si>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</si>
  <si>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</si>
  <si>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</si>
  <si>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</si>
  <si>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</si>
  <si>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</si>
  <si>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</si>
  <si>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</si>
  <si>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</si>
  <si>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</si>
  <si>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</si>
  <si>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</si>
  <si>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</si>
  <si>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</si>
  <si>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</si>
  <si>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</si>
  <si>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</si>
  <si>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</si>
  <si>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</si>
  <si>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</si>
  <si>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</si>
  <si>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</si>
  <si>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</si>
  <si>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</si>
  <si>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</si>
  <si>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</si>
  <si>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</si>
  <si>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</si>
  <si>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</si>
  <si>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</si>
  <si>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</si>
  <si>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</si>
  <si>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</si>
  <si>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</si>
  <si>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</si>
  <si>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</si>
  <si>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</si>
  <si>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</si>
  <si>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</si>
  <si>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</si>
  <si>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</si>
  <si>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</si>
  <si>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</si>
  <si>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</si>
  <si>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</si>
  <si>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</si>
  <si>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</si>
  <si>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</si>
  <si>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</si>
  <si>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</si>
  <si>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</si>
  <si>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</si>
  <si>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</si>
  <si>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</si>
  <si>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</si>
  <si>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</si>
  <si>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</si>
  <si>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</si>
  <si>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</si>
  <si>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</si>
  <si>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</si>
  <si>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</si>
  <si>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</si>
  <si>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</si>
  <si>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</si>
  <si>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</si>
  <si>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</si>
  <si>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</si>
  <si>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</si>
  <si>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</si>
  <si>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</si>
  <si>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</si>
  <si>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</si>
  <si>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</si>
  <si>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</si>
  <si>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</si>
  <si>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</si>
  <si>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</si>
  <si>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</si>
  <si>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</si>
  <si>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</si>
  <si>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</si>
  <si>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</si>
  <si>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</si>
  <si>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</si>
  <si>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</si>
  <si>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</si>
  <si>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</si>
  <si>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</si>
  <si>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</si>
  <si>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</si>
  <si>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</si>
  <si>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</si>
  <si>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</si>
  <si>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</si>
  <si>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</si>
  <si>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</si>
  <si>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</si>
  <si>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</si>
  <si>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</si>
  <si>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</si>
  <si>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</si>
  <si>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</si>
  <si>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</si>
  <si>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</si>
  <si>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</si>
  <si>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</si>
  <si>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</si>
  <si>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</si>
  <si>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</si>
  <si>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</si>
  <si>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</si>
  <si>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</si>
  <si>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</si>
  <si>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</si>
  <si>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</si>
  <si>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</si>
  <si>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</si>
  <si>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</si>
  <si>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</si>
  <si>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</si>
  <si>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</si>
  <si>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</si>
  <si>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</si>
  <si>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</si>
  <si>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</si>
  <si>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</si>
  <si>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</si>
  <si>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</si>
  <si>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</si>
  <si>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</si>
  <si>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</si>
  <si>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</si>
  <si>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</si>
  <si>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</si>
  <si>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</si>
  <si>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</si>
  <si>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</si>
  <si>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</si>
  <si>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</si>
  <si>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</si>
  <si>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</si>
  <si>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</si>
  <si>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</si>
  <si>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</si>
  <si>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</si>
  <si>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</si>
  <si>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</si>
  <si>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</si>
  <si>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</si>
  <si>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</si>
  <si>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</si>
  <si>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</si>
  <si>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</si>
  <si>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</si>
  <si>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</si>
  <si>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</si>
  <si>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</si>
  <si>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</si>
  <si>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</si>
  <si>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</si>
  <si>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</si>
  <si>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</si>
  <si>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</si>
  <si>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</si>
  <si>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</si>
  <si>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</si>
  <si>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</si>
  <si>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</si>
  <si>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</si>
  <si>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</si>
  <si>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</si>
  <si>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</si>
  <si>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</si>
  <si>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</si>
  <si>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</si>
  <si>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</si>
  <si>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</si>
  <si>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</si>
  <si>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</si>
  <si>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</si>
  <si>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</si>
  <si>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</si>
  <si>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</si>
  <si>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</si>
  <si>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</si>
  <si>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</si>
  <si>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</si>
  <si>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</si>
  <si>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</si>
  <si>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</si>
  <si>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</si>
  <si>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</si>
  <si>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</si>
  <si>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</si>
  <si>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</si>
  <si>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</si>
  <si>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</si>
  <si>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</si>
  <si>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</si>
  <si>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</si>
  <si>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</si>
  <si>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</si>
  <si>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</si>
  <si>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</si>
  <si>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</si>
  <si>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</si>
  <si>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</si>
  <si>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</si>
  <si>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</si>
  <si>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</si>
  <si>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</si>
  <si>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</si>
  <si>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</si>
  <si>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</si>
  <si>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</si>
  <si>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</si>
  <si>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</si>
  <si>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</si>
  <si>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</si>
  <si>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</si>
  <si>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</si>
  <si>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</si>
  <si>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</si>
  <si>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</si>
  <si>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</si>
  <si>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</si>
  <si>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</si>
  <si>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</si>
  <si>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</si>
  <si>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</si>
  <si>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</si>
  <si>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</si>
  <si>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</si>
  <si>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</si>
  <si>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</si>
  <si>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</si>
  <si>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</si>
  <si>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</si>
  <si>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</si>
  <si>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</si>
  <si>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</si>
  <si>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</si>
  <si>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</si>
  <si>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</si>
  <si>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</si>
  <si>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</si>
  <si>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</si>
  <si>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</si>
  <si>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</si>
  <si>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</si>
  <si>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</si>
  <si>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</si>
  <si>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</si>
  <si>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</si>
  <si>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</si>
  <si>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</si>
  <si>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</si>
  <si>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</si>
  <si>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</si>
  <si>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</si>
  <si>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</si>
  <si>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</si>
  <si>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</si>
  <si>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</si>
  <si>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</si>
  <si>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</si>
  <si>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</si>
  <si>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</si>
  <si>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</si>
  <si>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</si>
  <si>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</si>
  <si>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</si>
  <si>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</si>
  <si>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</si>
  <si>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</si>
  <si>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</si>
  <si>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</si>
  <si>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</si>
  <si>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</si>
  <si>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</si>
  <si>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</si>
  <si>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</si>
  <si>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</si>
  <si>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</si>
  <si>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</si>
  <si>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</si>
  <si>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</si>
  <si>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</si>
  <si>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</si>
  <si>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</si>
  <si>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</si>
  <si>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</si>
  <si>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</si>
  <si>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</si>
  <si>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</si>
  <si>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</si>
  <si>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</si>
  <si>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</si>
  <si>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</si>
  <si>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</si>
  <si>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</si>
  <si>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</si>
  <si>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</si>
  <si>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</si>
  <si>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</si>
  <si>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</si>
  <si>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</si>
  <si>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</si>
  <si>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</si>
  <si>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</si>
  <si>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</si>
  <si>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</si>
  <si>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</si>
  <si>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</si>
  <si>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</si>
  <si>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</si>
  <si>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</si>
  <si>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</si>
  <si>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</si>
  <si>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</si>
  <si>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</si>
  <si>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</si>
  <si>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</si>
  <si>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</si>
  <si>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</si>
  <si>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</si>
  <si>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</si>
  <si>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</si>
  <si>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</si>
  <si>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</si>
  <si>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</si>
  <si>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</si>
  <si>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</si>
  <si>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</si>
  <si>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</si>
  <si>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</si>
  <si>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</si>
  <si>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</si>
  <si>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</si>
  <si>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</si>
  <si>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</si>
  <si>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</si>
  <si>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</si>
  <si>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</si>
  <si>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</si>
  <si>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</si>
  <si>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</si>
  <si>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</si>
  <si>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</si>
  <si>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</si>
  <si>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</si>
  <si>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</si>
  <si>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</si>
  <si>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</si>
  <si>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</si>
  <si>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</si>
  <si>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</si>
  <si>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</si>
  <si>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</si>
  <si>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</si>
  <si>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</si>
  <si>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</si>
  <si>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</si>
  <si>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</si>
  <si>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</si>
  <si>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</si>
  <si>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</si>
  <si>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</si>
  <si>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</si>
  <si>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</si>
  <si>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</si>
  <si>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</si>
  <si>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</si>
  <si>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</si>
  <si>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</si>
  <si>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</si>
  <si>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</si>
  <si>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</si>
  <si>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</si>
  <si>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</si>
  <si>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</si>
  <si>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</si>
  <si>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</si>
  <si>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</si>
  <si>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</si>
  <si>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</si>
  <si>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</si>
  <si>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</si>
  <si>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</si>
  <si>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</si>
  <si>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</si>
  <si>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</si>
  <si>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</si>
  <si>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</si>
  <si>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</si>
  <si>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</si>
  <si>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</si>
  <si>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</si>
  <si>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</si>
  <si>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</si>
  <si>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</si>
  <si>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</si>
  <si>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</si>
  <si>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</si>
  <si>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</si>
  <si>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</si>
  <si>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</si>
  <si>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</si>
  <si>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</si>
  <si>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</si>
  <si>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</si>
  <si>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</si>
  <si>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</si>
  <si>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</si>
  <si>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</si>
  <si>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</si>
  <si>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</si>
  <si>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</si>
  <si>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</si>
  <si>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</si>
  <si>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</si>
  <si>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</si>
  <si>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</si>
  <si>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</si>
  <si>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</si>
  <si>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</si>
  <si>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</si>
  <si>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</si>
  <si>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</si>
  <si>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</si>
  <si>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</si>
  <si>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</si>
  <si>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</si>
  <si>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</si>
  <si>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</si>
  <si>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</si>
  <si>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</si>
  <si>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</si>
  <si>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</si>
  <si>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</si>
  <si>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</si>
  <si>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</si>
  <si>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</si>
  <si>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</si>
  <si>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</si>
  <si>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</si>
  <si>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</si>
  <si>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</si>
  <si>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</si>
  <si>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</si>
  <si>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</si>
  <si>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</si>
  <si>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</si>
  <si>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</si>
  <si>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</si>
  <si>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</si>
  <si>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</si>
  <si>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</si>
  <si>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</si>
  <si>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</si>
  <si>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</si>
  <si>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</si>
  <si>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</si>
  <si>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</si>
  <si>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</si>
  <si>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</si>
  <si>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</si>
  <si>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</si>
  <si>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</si>
  <si>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</si>
  <si>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</si>
  <si>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</si>
  <si>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</si>
  <si>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</si>
  <si>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</si>
  <si>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</si>
  <si>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</si>
  <si>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</si>
  <si>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</si>
  <si>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</si>
  <si>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</si>
  <si>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</si>
  <si>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</si>
  <si>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</si>
  <si>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</si>
  <si>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</si>
  <si>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</si>
  <si>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</si>
  <si>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</si>
  <si>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</si>
  <si>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</si>
  <si>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</si>
  <si>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</si>
  <si>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</si>
  <si>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</si>
  <si>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</si>
  <si>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</si>
  <si>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</si>
  <si>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</si>
  <si>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</si>
  <si>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</si>
  <si>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</si>
  <si>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</si>
  <si>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</si>
  <si>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</si>
  <si>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</si>
  <si>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</si>
  <si>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</si>
  <si>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</si>
  <si>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</si>
  <si>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</si>
  <si>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</si>
  <si>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</si>
  <si>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</si>
  <si>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</si>
  <si>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</si>
  <si>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</si>
  <si>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</si>
  <si>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</si>
  <si>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</si>
  <si>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</si>
  <si>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</si>
  <si>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</si>
  <si>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</si>
  <si>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</si>
  <si>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</si>
  <si>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</si>
  <si>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</si>
  <si>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</si>
  <si>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</si>
  <si>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</si>
  <si>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</si>
  <si>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</si>
  <si>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</si>
  <si>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</si>
  <si>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</si>
  <si>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</si>
  <si>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</si>
  <si>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</si>
  <si>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</si>
  <si>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</si>
  <si>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</si>
  <si>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</si>
  <si>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</si>
  <si>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</si>
  <si>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</si>
  <si>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</si>
  <si>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</si>
  <si>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</si>
  <si>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</si>
  <si>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</si>
  <si>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</si>
  <si>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</si>
  <si>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</si>
  <si>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</si>
  <si>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</si>
  <si>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</si>
  <si>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</si>
  <si>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</si>
  <si>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</si>
  <si>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</si>
  <si>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</si>
  <si>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</si>
  <si>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</si>
  <si>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</si>
  <si>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</si>
  <si>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</si>
  <si>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</si>
  <si>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</si>
  <si>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</si>
  <si>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</si>
  <si>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</si>
  <si>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</si>
  <si>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</si>
  <si>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</si>
  <si>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</si>
  <si>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</si>
  <si>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</si>
  <si>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</si>
  <si>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</si>
  <si>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</si>
  <si>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</si>
  <si>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</si>
  <si>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</si>
  <si>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</si>
  <si>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</si>
  <si>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</si>
  <si>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</si>
  <si>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</si>
  <si>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</si>
  <si>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</si>
  <si>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</si>
  <si>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</si>
  <si>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</si>
  <si>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</si>
  <si>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</si>
  <si>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</si>
  <si>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</si>
  <si>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</si>
  <si>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</si>
  <si>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</si>
  <si>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</si>
  <si>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</si>
  <si>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</si>
  <si>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</si>
  <si>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</si>
  <si>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</si>
  <si>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</si>
  <si>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</si>
  <si>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</si>
  <si>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</si>
  <si>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</si>
  <si>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</si>
  <si>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</si>
  <si>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</si>
  <si>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</si>
  <si>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</si>
  <si>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</si>
  <si>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</si>
  <si>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</si>
  <si>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</si>
  <si>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</si>
  <si>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</si>
  <si>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</si>
  <si>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</si>
  <si>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</si>
  <si>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</si>
  <si>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</si>
  <si>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</si>
  <si>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</si>
  <si>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</si>
  <si>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</si>
  <si>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</si>
  <si>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</si>
  <si>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</si>
  <si>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</si>
  <si>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</si>
  <si>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</si>
  <si>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</si>
  <si>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</si>
  <si>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</si>
  <si>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</si>
  <si>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</si>
  <si>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</si>
  <si>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</si>
  <si>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</si>
  <si>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</si>
  <si>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</si>
  <si>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</si>
  <si>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</si>
  <si>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</si>
  <si>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</si>
  <si>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</si>
  <si>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</si>
  <si>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</si>
  <si>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</si>
  <si>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</si>
  <si>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</si>
  <si>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</si>
  <si>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</si>
  <si>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</si>
  <si>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</si>
  <si>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</si>
  <si>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</si>
  <si>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</si>
  <si>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</si>
  <si>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</si>
  <si>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</si>
  <si>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</si>
  <si>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</si>
  <si>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</si>
  <si>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</si>
  <si>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</si>
  <si>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</si>
  <si>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</si>
  <si>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</si>
  <si>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</si>
  <si>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</si>
  <si>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</si>
  <si>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</si>
  <si>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</si>
  <si>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</si>
  <si>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</si>
  <si>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</si>
  <si>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</si>
  <si>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</si>
  <si>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</si>
  <si>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</si>
  <si>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</si>
  <si>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</si>
  <si>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</si>
  <si>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</si>
  <si>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</si>
  <si>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</si>
  <si>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</si>
  <si>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</si>
  <si>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</si>
  <si>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</si>
  <si>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</si>
  <si>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</si>
  <si>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</si>
  <si>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</si>
  <si>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</si>
  <si>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</si>
  <si>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</si>
  <si>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</si>
  <si>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</si>
  <si>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</si>
  <si>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</si>
  <si>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</si>
  <si>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</si>
  <si>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</si>
  <si>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</si>
  <si>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</si>
  <si>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</si>
  <si>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</si>
  <si>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</si>
  <si>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</si>
  <si>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</si>
  <si>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</si>
  <si>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</si>
  <si>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</si>
  <si>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</si>
  <si>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</si>
  <si>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</si>
  <si>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</si>
  <si>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</si>
  <si>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</si>
  <si>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</si>
  <si>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</si>
  <si>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</si>
  <si>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</si>
  <si>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</si>
  <si>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</si>
  <si>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</si>
  <si>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</si>
  <si>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</si>
  <si>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</si>
  <si>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</si>
  <si>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</si>
  <si>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</si>
  <si>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</si>
  <si>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</si>
  <si>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</si>
  <si>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</si>
  <si>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</si>
  <si>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</si>
  <si>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</si>
  <si>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</si>
  <si>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</si>
  <si>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</si>
  <si>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</si>
  <si>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</si>
  <si>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</si>
  <si>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</si>
  <si>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</si>
  <si>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</si>
  <si>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</si>
  <si>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</si>
  <si>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</si>
  <si>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</si>
  <si>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</si>
  <si>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</si>
  <si>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</si>
  <si>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</si>
  <si>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</si>
  <si>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</si>
  <si>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</si>
  <si>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</si>
  <si>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</si>
  <si>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</si>
  <si>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</si>
  <si>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</si>
  <si>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</si>
  <si>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</si>
  <si>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</si>
  <si>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</si>
  <si>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</si>
  <si>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</si>
  <si>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</si>
  <si>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</si>
  <si>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</si>
  <si>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</si>
  <si>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</si>
  <si>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</si>
  <si>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</si>
  <si>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</si>
  <si>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</si>
  <si>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</si>
  <si>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</si>
  <si>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</si>
  <si>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</si>
  <si>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</si>
  <si>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</si>
  <si>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</si>
  <si>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</si>
  <si>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</si>
  <si>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</si>
  <si>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</si>
  <si>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</si>
  <si>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</si>
  <si>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</si>
  <si>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</si>
  <si>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</si>
  <si>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</si>
  <si>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</si>
  <si>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</si>
  <si>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</si>
  <si>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</si>
  <si>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</si>
  <si>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</si>
  <si>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</si>
  <si>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</si>
  <si>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</si>
  <si>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</si>
  <si>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</si>
  <si>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</si>
  <si>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</si>
  <si>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</si>
  <si>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</si>
  <si>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</si>
  <si>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</si>
  <si>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</si>
  <si>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</si>
  <si>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</si>
  <si>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</si>
  <si>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</si>
  <si>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</si>
  <si>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</si>
  <si>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</si>
  <si>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</si>
  <si>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</si>
  <si>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</si>
  <si>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</si>
  <si>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</si>
  <si>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</si>
  <si>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</si>
  <si>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</si>
  <si>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</si>
  <si>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</si>
  <si>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</si>
  <si>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</si>
  <si>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</si>
  <si>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</si>
  <si>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</si>
  <si>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</si>
  <si>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</si>
  <si>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</si>
  <si>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</si>
  <si>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</si>
  <si>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</si>
  <si>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</si>
  <si>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</si>
  <si>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</si>
  <si>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</si>
  <si>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</si>
  <si>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</si>
  <si>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</si>
  <si>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</si>
  <si>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</si>
  <si>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</si>
  <si>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</si>
  <si>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</si>
  <si>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</si>
  <si>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</si>
  <si>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</si>
  <si>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</si>
  <si>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</si>
  <si>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</si>
  <si>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</si>
  <si>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</si>
  <si>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</si>
  <si>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</si>
  <si>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</si>
  <si>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</si>
  <si>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</si>
  <si>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</si>
  <si>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</si>
  <si>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</si>
  <si>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</si>
  <si>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</si>
  <si>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</si>
  <si>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</si>
  <si>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</si>
  <si>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</si>
  <si>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</si>
  <si>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</si>
  <si>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</si>
  <si>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</si>
  <si>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</si>
  <si>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</si>
  <si>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</si>
  <si>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</si>
  <si>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</si>
  <si>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</si>
  <si>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</si>
  <si>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</si>
  <si>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</si>
  <si>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</si>
  <si>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</si>
  <si>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</si>
  <si>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</si>
  <si>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</si>
  <si>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</si>
  <si>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</si>
  <si>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</si>
  <si>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</si>
  <si>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</si>
  <si>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</si>
  <si>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</si>
  <si>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</si>
  <si>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</si>
  <si>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</si>
  <si>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</si>
  <si>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</si>
  <si>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</si>
  <si>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</si>
  <si>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</si>
  <si>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</si>
  <si>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</si>
  <si>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</si>
  <si>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</si>
  <si>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</si>
  <si>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</si>
  <si>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</si>
  <si>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</si>
  <si>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</si>
  <si>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</si>
  <si>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</si>
  <si>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</si>
  <si>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</si>
  <si>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</si>
  <si>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</si>
  <si>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</si>
  <si>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</si>
  <si>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</si>
  <si>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</si>
  <si>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</si>
  <si>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</si>
  <si>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</si>
  <si>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</si>
  <si>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</si>
  <si>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</si>
  <si>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</si>
  <si>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</si>
  <si>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</si>
  <si>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</si>
  <si>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</si>
  <si>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</si>
  <si>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</si>
  <si>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</si>
  <si>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</si>
  <si>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</si>
  <si>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</si>
  <si>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</si>
  <si>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</si>
  <si>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</si>
  <si>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</si>
  <si>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</si>
  <si>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</si>
  <si>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</si>
  <si>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</si>
  <si>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</si>
  <si>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</si>
  <si>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</si>
  <si>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</si>
  <si>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</si>
  <si>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</si>
  <si>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</si>
  <si>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</si>
  <si>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</si>
  <si>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</si>
  <si>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</si>
  <si>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</si>
  <si>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</si>
  <si>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</si>
  <si>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</si>
  <si>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</si>
  <si>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</si>
  <si>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</si>
  <si>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</si>
  <si>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</si>
  <si>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</si>
  <si>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</si>
  <si>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</si>
  <si>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</si>
  <si>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</si>
  <si>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</si>
  <si>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</si>
  <si>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</si>
  <si>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</si>
  <si>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</si>
  <si>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</si>
  <si>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</si>
  <si>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</si>
  <si>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</si>
  <si>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</si>
  <si>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</si>
  <si>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</si>
  <si>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</si>
  <si>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</si>
  <si>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</si>
  <si>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</si>
  <si>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</si>
  <si>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</si>
  <si>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</si>
  <si>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</si>
  <si>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</si>
  <si>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</si>
  <si>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</si>
  <si>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</si>
  <si>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</si>
  <si>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</si>
  <si>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</si>
  <si>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</si>
  <si>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</si>
  <si>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</si>
  <si>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</si>
  <si>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</si>
  <si>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</si>
  <si>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</si>
  <si>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</si>
  <si>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</si>
  <si>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</si>
  <si>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</si>
  <si>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</si>
  <si>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</si>
  <si>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</si>
  <si>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</si>
  <si>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</si>
  <si>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</si>
  <si>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</si>
  <si>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</si>
  <si>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</si>
  <si>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</si>
  <si>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</si>
  <si>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</si>
  <si>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</si>
  <si>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</si>
  <si>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</si>
  <si>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</si>
  <si>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</si>
  <si>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</si>
  <si>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</si>
  <si>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</si>
  <si>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</si>
  <si>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</si>
  <si>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</si>
  <si>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</si>
  <si>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</si>
  <si>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</si>
  <si>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</si>
  <si>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</si>
  <si>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</si>
  <si>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</si>
  <si>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</si>
  <si>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</si>
  <si>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</si>
  <si>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</si>
  <si>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</si>
  <si>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</si>
  <si>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</si>
  <si>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</si>
  <si>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</si>
  <si>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</si>
  <si>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</si>
  <si>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</si>
  <si>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</si>
  <si>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</si>
  <si>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</si>
  <si>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</si>
  <si>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</si>
  <si>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</si>
  <si>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</si>
  <si>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</si>
  <si>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</si>
  <si>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</si>
  <si>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</si>
  <si>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</si>
  <si>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</si>
  <si>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</si>
  <si>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</si>
  <si>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</si>
  <si>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</si>
  <si>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</si>
  <si>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</si>
  <si>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</si>
  <si>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</si>
  <si>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</si>
  <si>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</si>
  <si>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</si>
  <si>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</si>
  <si>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</si>
  <si>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</si>
  <si>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</si>
  <si>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</si>
  <si>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</si>
  <si>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</si>
  <si>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</si>
  <si>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</si>
  <si>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</si>
  <si>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</si>
  <si>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</si>
  <si>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</si>
  <si>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</si>
  <si>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</si>
  <si>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</si>
  <si>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</si>
  <si>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</si>
  <si>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</si>
  <si>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</si>
  <si>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</si>
  <si>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</si>
  <si>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</si>
  <si>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</si>
  <si>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</si>
  <si>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</si>
  <si>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</si>
  <si>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</si>
  <si>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</si>
  <si>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</si>
  <si>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</si>
  <si>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</si>
  <si>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</si>
  <si>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</si>
  <si>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</si>
  <si>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</si>
  <si>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</si>
  <si>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</si>
  <si>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</si>
  <si>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</si>
  <si>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</si>
  <si>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</si>
  <si>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</si>
  <si>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</si>
  <si>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</si>
  <si>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</si>
  <si>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</si>
  <si>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</si>
  <si>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</si>
  <si>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</si>
  <si>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</si>
  <si>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</si>
  <si>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</si>
  <si>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</si>
  <si>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</si>
  <si>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</si>
  <si>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</si>
  <si>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</si>
  <si>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</si>
  <si>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</si>
  <si>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</si>
  <si>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</si>
  <si>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</si>
  <si>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</si>
  <si>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</si>
  <si>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</si>
  <si>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</si>
  <si>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</si>
  <si>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</si>
  <si>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</si>
  <si>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</si>
  <si>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</si>
  <si>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</si>
  <si>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</si>
  <si>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</si>
  <si>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</si>
  <si>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</si>
  <si>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</si>
  <si>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</si>
  <si>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</si>
  <si>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</si>
  <si>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</si>
  <si>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</si>
  <si>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</si>
  <si>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</si>
  <si>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</si>
  <si>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</si>
  <si>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</si>
  <si>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</si>
  <si>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</si>
  <si>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</si>
  <si>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</si>
  <si>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</si>
  <si>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</si>
  <si>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</si>
  <si>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</si>
  <si>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</si>
  <si>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</si>
  <si>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</si>
  <si>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</si>
  <si>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</si>
  <si>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</si>
  <si>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</si>
  <si>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</si>
  <si>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</si>
  <si>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</si>
  <si>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</si>
  <si>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</si>
  <si>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</si>
  <si>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</si>
  <si>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</si>
  <si>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</si>
  <si>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</si>
  <si>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</si>
  <si>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</si>
  <si>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</si>
  <si>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</si>
  <si>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</si>
  <si>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</si>
  <si>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</si>
  <si>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</si>
  <si>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</si>
  <si>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</si>
  <si>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</si>
  <si>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</si>
  <si>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</si>
  <si>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</si>
  <si>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</si>
  <si>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</si>
  <si>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</si>
  <si>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</si>
  <si>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</si>
  <si>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</si>
  <si>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</si>
  <si>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</si>
  <si>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</si>
  <si>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</si>
  <si>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</si>
  <si>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</si>
  <si>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</si>
  <si>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</si>
  <si>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</si>
  <si>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</si>
  <si>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</si>
  <si>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</si>
  <si>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</si>
  <si>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</si>
  <si>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</si>
  <si>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</si>
  <si>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</si>
  <si>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</si>
  <si>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</si>
  <si>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</si>
  <si>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</si>
  <si>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</si>
  <si>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</si>
  <si>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</si>
  <si>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</si>
  <si>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</si>
  <si>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</si>
  <si>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</si>
  <si>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</si>
  <si>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</si>
  <si>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</si>
  <si>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</si>
  <si>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</si>
  <si>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</si>
  <si>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</si>
  <si>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</si>
  <si>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</si>
  <si>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</si>
  <si>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</si>
  <si>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</si>
  <si>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</si>
  <si>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</si>
  <si>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</si>
  <si>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</si>
  <si>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</si>
  <si>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</si>
  <si>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</si>
  <si>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</si>
  <si>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</si>
  <si>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</si>
  <si>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</si>
  <si>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</si>
  <si>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</si>
  <si>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</si>
  <si>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</si>
  <si>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</si>
  <si>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</si>
  <si>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</si>
  <si>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</si>
  <si>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</si>
  <si>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</si>
  <si>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</si>
  <si>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</si>
  <si>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</si>
  <si>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</si>
  <si>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</si>
  <si>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</si>
  <si>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</si>
  <si>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</si>
  <si>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</si>
  <si>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</si>
  <si>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</si>
  <si>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</si>
  <si>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</si>
  <si>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</si>
  <si>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</si>
  <si>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</si>
  <si>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</si>
  <si>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</si>
  <si>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</si>
  <si>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</si>
  <si>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</si>
  <si>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</si>
  <si>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</si>
  <si>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</si>
  <si>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</si>
  <si>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</si>
  <si>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</si>
  <si>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</si>
  <si>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</si>
  <si>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</si>
  <si>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</si>
  <si>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</si>
  <si>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</si>
  <si>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</si>
  <si>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</si>
  <si>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</si>
  <si>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</si>
  <si>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</si>
  <si>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</si>
  <si>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</si>
  <si>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</si>
  <si>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</si>
  <si>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</si>
  <si>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</si>
  <si>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</si>
  <si>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</si>
  <si>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</si>
  <si>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</si>
  <si>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</si>
  <si>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</si>
  <si>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</si>
  <si>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</si>
  <si>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</si>
  <si>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</si>
  <si>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</si>
  <si>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</si>
  <si>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</si>
  <si>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</si>
  <si>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</si>
  <si>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</si>
  <si>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</si>
  <si>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</si>
  <si>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</si>
  <si>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</si>
  <si>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</si>
  <si>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</si>
  <si>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</si>
  <si>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</si>
  <si>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</si>
  <si>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</si>
  <si>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</si>
  <si>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</si>
  <si>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</si>
  <si>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</si>
  <si>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</si>
  <si>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</si>
  <si>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</si>
  <si>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</si>
  <si>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</si>
  <si>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</si>
  <si>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</si>
  <si>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</si>
  <si>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</si>
  <si>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</si>
  <si>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</si>
  <si>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</si>
  <si>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</si>
  <si>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</si>
  <si>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</si>
  <si>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</si>
  <si>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</si>
  <si>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</si>
  <si>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</si>
  <si>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</si>
  <si>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</si>
  <si>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</si>
  <si>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</si>
  <si>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</si>
  <si>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</si>
  <si>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</si>
  <si>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</si>
  <si>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</si>
  <si>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</si>
  <si>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</si>
  <si>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</si>
  <si>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</si>
  <si>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</si>
  <si>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</si>
  <si>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</si>
  <si>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</si>
  <si>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</si>
  <si>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</si>
  <si>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</si>
  <si>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</si>
  <si>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</si>
  <si>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</si>
  <si>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</si>
  <si>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</si>
  <si>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</si>
  <si>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</si>
  <si>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</si>
  <si>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</si>
  <si>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</si>
  <si>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</si>
  <si>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</si>
  <si>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</si>
  <si>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</si>
  <si>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</si>
  <si>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</si>
  <si>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</si>
  <si>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</si>
  <si>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</si>
  <si>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</si>
  <si>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</si>
  <si>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</si>
  <si>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</si>
  <si>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</si>
  <si>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</si>
  <si>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</si>
  <si>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</si>
  <si>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</si>
  <si>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</si>
  <si>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</si>
  <si>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</si>
  <si>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</si>
  <si>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</si>
  <si>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</si>
  <si>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</si>
  <si>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</si>
  <si>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</si>
  <si>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</si>
  <si>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</si>
  <si>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</si>
  <si>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</si>
  <si>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</si>
  <si>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</si>
  <si>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</si>
  <si>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</si>
  <si>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</si>
  <si>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</si>
  <si>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</si>
  <si>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</si>
  <si>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</si>
  <si>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</si>
  <si>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</si>
  <si>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</si>
  <si>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</si>
  <si>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</si>
  <si>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</si>
  <si>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</si>
  <si>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</si>
  <si>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</si>
  <si>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</si>
  <si>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</si>
  <si>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</si>
  <si>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</si>
  <si>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</si>
  <si>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</si>
  <si>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</si>
  <si>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</si>
  <si>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</si>
  <si>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</si>
  <si>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</si>
  <si>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</si>
  <si>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</si>
  <si>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</si>
  <si>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</si>
  <si>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</si>
  <si>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</si>
  <si>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</si>
  <si>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</si>
  <si>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</si>
  <si>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</si>
  <si>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</si>
  <si>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</si>
  <si>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</si>
  <si>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</si>
  <si>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</si>
  <si>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</si>
  <si>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</si>
  <si>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</si>
  <si>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</si>
  <si>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</si>
  <si>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</si>
  <si>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</si>
  <si>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</si>
  <si>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</si>
  <si>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</si>
  <si>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</si>
  <si>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</si>
  <si>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</si>
  <si>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</si>
  <si>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</si>
  <si>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</si>
  <si>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</si>
  <si>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</si>
  <si>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</si>
  <si>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</si>
  <si>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</si>
  <si>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</si>
  <si>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</si>
  <si>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</si>
  <si>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</si>
  <si>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</si>
  <si>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</si>
  <si>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</si>
  <si>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</si>
  <si>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</si>
  <si>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</si>
  <si>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</si>
  <si>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</si>
  <si>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</si>
  <si>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</si>
  <si>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</si>
  <si>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</si>
  <si>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</si>
  <si>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</si>
  <si>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</si>
  <si>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</si>
  <si>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</si>
  <si>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</si>
  <si>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</si>
  <si>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</si>
  <si>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</si>
  <si>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</si>
  <si>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</si>
  <si>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</si>
  <si>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</si>
  <si>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</si>
  <si>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</si>
  <si>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</si>
  <si>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</si>
  <si>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</si>
  <si>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</si>
  <si>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</si>
  <si>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</si>
  <si>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</si>
  <si>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</si>
  <si>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</si>
  <si>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</si>
  <si>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</si>
  <si>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</si>
  <si>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</si>
  <si>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</si>
  <si>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</si>
  <si>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</si>
  <si>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</si>
  <si>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</si>
  <si>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</si>
  <si>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</si>
  <si>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</si>
  <si>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</si>
  <si>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</si>
  <si>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</si>
  <si>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</si>
  <si>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</si>
  <si>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</si>
  <si>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</si>
  <si>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</si>
  <si>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</si>
  <si>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</si>
  <si>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</si>
  <si>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</si>
  <si>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</si>
  <si>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</si>
  <si>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</si>
  <si>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</si>
  <si>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</si>
  <si>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</si>
  <si>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</si>
  <si>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</si>
  <si>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</si>
  <si>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</si>
  <si>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</si>
  <si>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</si>
  <si>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</si>
  <si>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</si>
  <si>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</si>
  <si>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</si>
  <si>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</si>
  <si>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</si>
  <si>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</si>
  <si>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</si>
  <si>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</si>
  <si>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</si>
  <si>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</si>
  <si>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</si>
  <si>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</si>
  <si>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</si>
  <si>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</si>
  <si>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</si>
  <si>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</si>
  <si>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</si>
  <si>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</si>
  <si>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</si>
  <si>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</si>
  <si>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</si>
  <si>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</si>
  <si>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</si>
  <si>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</si>
  <si>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</si>
  <si>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</si>
  <si>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</si>
  <si>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</si>
  <si>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</si>
  <si>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</si>
  <si>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</si>
  <si>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</si>
  <si>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</si>
  <si>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</si>
  <si>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</si>
  <si>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</si>
  <si>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</si>
  <si>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</si>
  <si>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</si>
  <si>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</si>
  <si>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</si>
  <si>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</si>
  <si>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</si>
  <si>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</si>
  <si>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</si>
  <si>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</si>
  <si>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</si>
  <si>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</si>
  <si>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</si>
  <si>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</si>
  <si>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</si>
  <si>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</si>
  <si>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</si>
  <si>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</si>
  <si>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</si>
  <si>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</si>
  <si>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</si>
  <si>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</si>
  <si>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</si>
  <si>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</si>
  <si>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</si>
  <si>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</si>
  <si>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</si>
  <si>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</si>
  <si>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</si>
  <si>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</si>
  <si>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</si>
  <si>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</si>
  <si>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</si>
  <si>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</si>
  <si>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</si>
  <si>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</si>
  <si>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</si>
  <si>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</si>
  <si>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</si>
  <si>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</si>
  <si>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</si>
  <si>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</si>
  <si>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</si>
  <si>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</si>
  <si>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</si>
  <si>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</si>
  <si>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</si>
  <si>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</si>
  <si>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</si>
  <si>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</si>
  <si>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</si>
  <si>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</si>
  <si>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</si>
  <si>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</si>
  <si>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</si>
  <si>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</si>
  <si>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</si>
  <si>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</si>
  <si>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</si>
  <si>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</si>
  <si>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</si>
  <si>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</si>
  <si>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</si>
  <si>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</si>
  <si>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</si>
  <si>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</si>
  <si>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</si>
  <si>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</si>
  <si>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</si>
  <si>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</si>
  <si>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</si>
  <si>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</si>
  <si>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</si>
  <si>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</si>
  <si>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</si>
  <si>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</si>
  <si>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</si>
  <si>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</si>
  <si>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</si>
  <si>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</si>
  <si>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</si>
  <si>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</si>
  <si>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</si>
  <si>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</si>
  <si>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</si>
  <si>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</si>
  <si>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</si>
  <si>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</si>
  <si>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</si>
  <si>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</si>
  <si>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</si>
  <si>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</si>
  <si>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</si>
  <si>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</si>
  <si>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</si>
  <si>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</si>
  <si>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</si>
  <si>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</si>
  <si>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</si>
  <si>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</si>
  <si>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</si>
  <si>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</si>
  <si>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</si>
  <si>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</si>
  <si>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</si>
  <si>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</si>
  <si>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</si>
  <si>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</si>
  <si>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</si>
  <si>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</si>
  <si>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</si>
  <si>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</si>
  <si>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</si>
  <si>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</si>
  <si>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</si>
  <si>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</si>
  <si>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</si>
  <si>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</si>
  <si>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</si>
  <si>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</si>
  <si>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</si>
  <si>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</si>
  <si>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</si>
  <si>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</si>
  <si>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</si>
  <si>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</si>
  <si>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</si>
  <si>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</si>
  <si>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</si>
  <si>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</si>
  <si>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</si>
  <si>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</si>
  <si>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</si>
  <si>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</si>
  <si>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</si>
  <si>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</si>
  <si>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</si>
  <si>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</si>
  <si>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</si>
  <si>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</si>
  <si>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</si>
  <si>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</si>
  <si>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</si>
  <si>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</si>
  <si>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</si>
  <si>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</si>
  <si>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</si>
  <si>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</si>
  <si>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</si>
  <si>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</si>
  <si>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</si>
  <si>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</si>
  <si>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</si>
  <si>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</si>
  <si>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</si>
  <si>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</si>
  <si>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</si>
  <si>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</si>
  <si>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</si>
  <si>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</si>
  <si>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</si>
  <si>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</si>
  <si>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</si>
  <si>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</si>
  <si>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</si>
  <si>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</si>
  <si>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</si>
  <si>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</si>
  <si>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</si>
  <si>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</si>
  <si>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</si>
  <si>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</si>
  <si>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</si>
  <si>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</si>
  <si>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</si>
  <si>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</si>
  <si>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</si>
  <si>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</si>
  <si>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</si>
  <si>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</si>
  <si>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</si>
  <si>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</si>
  <si>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</si>
  <si>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</si>
  <si>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</si>
  <si>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</si>
  <si>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</si>
  <si>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</si>
  <si>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</si>
  <si>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</si>
  <si>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</si>
  <si>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</si>
  <si>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</si>
  <si>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</si>
  <si>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</si>
  <si>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</si>
  <si>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</si>
  <si>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</si>
  <si>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</si>
  <si>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</si>
  <si>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</si>
  <si>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</si>
  <si>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</si>
  <si>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</si>
  <si>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</si>
  <si>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</si>
  <si>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</si>
  <si>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</si>
  <si>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</si>
  <si>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</si>
  <si>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</si>
  <si>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</si>
  <si>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</si>
  <si>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</si>
  <si>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</si>
  <si>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</si>
  <si>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</si>
  <si>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</si>
  <si>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</si>
  <si>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</si>
  <si>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</si>
  <si>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</si>
  <si>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</si>
  <si>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</si>
  <si>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</si>
  <si>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</si>
  <si>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</si>
  <si>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</si>
  <si>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</si>
  <si>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</si>
  <si>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</si>
  <si>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</si>
  <si>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</si>
  <si>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</si>
  <si>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</si>
  <si>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</si>
  <si>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</si>
  <si>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</si>
  <si>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</si>
  <si>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</si>
  <si>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</si>
  <si>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</si>
  <si>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</si>
  <si>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</si>
  <si>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</si>
  <si>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</si>
  <si>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</si>
  <si>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</si>
  <si>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</si>
  <si>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</si>
  <si>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</si>
  <si>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</si>
  <si>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</si>
  <si>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</si>
  <si>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</si>
  <si>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</si>
  <si>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</si>
  <si>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</si>
  <si>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</si>
  <si>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</si>
  <si>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</si>
  <si>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</si>
  <si>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</si>
  <si>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</si>
  <si>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</si>
  <si>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</si>
  <si>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</si>
  <si>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</si>
  <si>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</si>
  <si>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</si>
  <si>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</si>
  <si>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</si>
  <si>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</si>
  <si>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</si>
  <si>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</si>
  <si>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</si>
  <si>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</si>
  <si>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</si>
  <si>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</si>
  <si>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</si>
  <si>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</si>
  <si>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</si>
  <si>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</si>
  <si>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</si>
  <si>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</si>
  <si>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</si>
  <si>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</si>
  <si>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</si>
  <si>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</si>
  <si>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</si>
  <si>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</si>
  <si>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</si>
  <si>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</si>
  <si>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</si>
  <si>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</si>
  <si>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</si>
  <si>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</si>
  <si>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</si>
  <si>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</si>
  <si>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</si>
  <si>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</si>
  <si>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</si>
  <si>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</si>
  <si>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</si>
  <si>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</si>
  <si>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</si>
  <si>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</si>
  <si>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</si>
  <si>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</si>
  <si>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</si>
  <si>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</si>
  <si>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</si>
  <si>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</si>
  <si>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</si>
  <si>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</si>
  <si>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</si>
  <si>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</si>
  <si>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</si>
  <si>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</si>
  <si>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</si>
  <si>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</si>
  <si>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</si>
  <si>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</si>
  <si>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</si>
  <si>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</si>
  <si>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</si>
  <si>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</si>
  <si>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</si>
  <si>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</si>
  <si>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</si>
  <si>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</si>
  <si>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</si>
  <si>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</si>
  <si>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</si>
  <si>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</si>
  <si>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</si>
  <si>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</si>
  <si>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</si>
  <si>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</si>
  <si>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</si>
  <si>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</si>
  <si>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</si>
  <si>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</si>
  <si>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</si>
  <si>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</si>
  <si>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</si>
  <si>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</si>
  <si>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</si>
  <si>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</si>
  <si>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</si>
  <si>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</si>
  <si>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</si>
  <si>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</si>
  <si>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</si>
  <si>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</si>
  <si>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</si>
  <si>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</si>
  <si>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</si>
  <si>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</si>
  <si>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</si>
  <si>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</si>
  <si>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</si>
  <si>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</si>
  <si>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</si>
  <si>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</si>
  <si>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</si>
  <si>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</si>
  <si>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</si>
  <si>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</si>
  <si>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</si>
  <si>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</si>
  <si>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</si>
  <si>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</si>
  <si>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</si>
  <si>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</si>
  <si>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</si>
  <si>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</si>
  <si>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</si>
  <si>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</si>
  <si>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</si>
  <si>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</si>
  <si>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</si>
  <si>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</si>
  <si>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</si>
  <si>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</si>
  <si>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</si>
  <si>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</si>
  <si>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</si>
  <si>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</si>
  <si>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</si>
  <si>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</si>
  <si>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</si>
  <si>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</si>
  <si>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</si>
  <si>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</si>
  <si>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</si>
  <si>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</si>
  <si>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</si>
  <si>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</si>
  <si>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</si>
  <si>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</si>
  <si>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</si>
  <si>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</si>
  <si>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</si>
  <si>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</si>
  <si>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</si>
  <si>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</si>
  <si>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</si>
  <si>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</si>
  <si>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</si>
  <si>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</si>
  <si>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</si>
  <si>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</si>
  <si>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</si>
  <si>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</si>
  <si>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</si>
  <si>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</si>
  <si>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</si>
  <si>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</si>
  <si>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</si>
  <si>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</si>
  <si>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</si>
  <si>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</si>
  <si>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</si>
  <si>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</si>
  <si>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</si>
  <si>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</si>
  <si>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</si>
  <si>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</si>
  <si>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</si>
  <si>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</si>
  <si>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</si>
  <si>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</si>
  <si>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</si>
  <si>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</si>
  <si>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</si>
  <si>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</si>
  <si>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</si>
  <si>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</si>
  <si>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</si>
  <si>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</si>
  <si>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</si>
  <si>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</si>
  <si>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</si>
  <si>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</si>
  <si>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</si>
  <si>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</si>
  <si>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</si>
  <si>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</si>
  <si>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</si>
  <si>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</si>
  <si>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</si>
  <si>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</si>
  <si>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</si>
  <si>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</si>
  <si>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</si>
  <si>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</si>
  <si>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</si>
  <si>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</si>
  <si>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</si>
  <si>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</si>
  <si>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</si>
  <si>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</si>
  <si>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</si>
  <si>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</si>
  <si>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</si>
  <si>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</si>
  <si>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</si>
  <si>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</si>
  <si>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</si>
  <si>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</si>
  <si>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</si>
  <si>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</si>
  <si>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</si>
  <si>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</si>
  <si>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</si>
  <si>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</si>
  <si>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</si>
  <si>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</si>
  <si>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</si>
  <si>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</si>
  <si>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</si>
  <si>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</si>
  <si>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</si>
  <si>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</si>
  <si>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</si>
  <si>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</si>
  <si>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</si>
  <si>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</si>
  <si>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</si>
  <si>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</si>
  <si>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</si>
  <si>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</si>
  <si>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</si>
  <si>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</si>
  <si>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</si>
  <si>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</si>
  <si>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</si>
  <si>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</si>
  <si>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</si>
  <si>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</si>
  <si>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</si>
  <si>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</si>
  <si>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</si>
  <si>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</si>
  <si>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</si>
  <si>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</si>
  <si>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</si>
  <si>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</si>
  <si>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</si>
  <si>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</si>
  <si>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</si>
  <si>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</si>
  <si>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</si>
  <si>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</si>
  <si>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</si>
  <si>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</si>
  <si>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</si>
  <si>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</si>
  <si>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</si>
  <si>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</si>
  <si>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</si>
  <si>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</si>
  <si>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</si>
  <si>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</si>
  <si>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</si>
  <si>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</si>
  <si>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</si>
  <si>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</si>
  <si>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</si>
  <si>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</si>
  <si>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</si>
  <si>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</si>
  <si>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</si>
  <si>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</si>
  <si>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</si>
  <si>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</si>
  <si>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</si>
  <si>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</si>
  <si>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</si>
  <si>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</si>
  <si>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</si>
  <si>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</si>
  <si>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</si>
  <si>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</si>
  <si>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</si>
  <si>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</si>
  <si>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</si>
  <si>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</si>
  <si>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</si>
  <si>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</si>
  <si>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</si>
  <si>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</si>
  <si>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</si>
  <si>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</si>
  <si>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</si>
  <si>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</si>
  <si>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</si>
  <si>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</si>
  <si>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</si>
  <si>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</si>
  <si>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</si>
  <si>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</si>
  <si>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</si>
  <si>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</si>
  <si>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</si>
  <si>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</si>
  <si>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</si>
  <si>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</si>
  <si>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</si>
  <si>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</si>
  <si>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</si>
  <si>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</si>
  <si>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</si>
  <si>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</si>
  <si>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</si>
  <si>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</si>
  <si>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</si>
  <si>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</si>
  <si>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</si>
  <si>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</si>
  <si>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</si>
  <si>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</si>
  <si>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</si>
  <si>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</si>
  <si>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</si>
  <si>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</si>
  <si>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</si>
  <si>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</si>
  <si>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</si>
  <si>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</si>
  <si>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</si>
  <si>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</si>
  <si>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</si>
  <si>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</si>
  <si>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</si>
  <si>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</si>
  <si>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</si>
  <si>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</si>
  <si>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</si>
  <si>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</si>
  <si>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</si>
  <si>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</si>
  <si>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</si>
  <si>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</si>
  <si>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</si>
  <si>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</si>
  <si>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</si>
  <si>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</si>
  <si>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</si>
  <si>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</si>
  <si>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</si>
  <si>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</si>
  <si>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</si>
  <si>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</si>
  <si>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</si>
  <si>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</si>
  <si>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</si>
  <si>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</si>
  <si>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</si>
  <si>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</si>
  <si>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</si>
  <si>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</si>
  <si>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</si>
  <si>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</si>
  <si>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</si>
  <si>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</si>
  <si>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</si>
  <si>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</si>
  <si>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</si>
  <si>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</si>
  <si>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</si>
  <si>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</si>
  <si>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</si>
  <si>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</si>
  <si>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</si>
  <si>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</si>
  <si>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</si>
  <si>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</si>
  <si>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</si>
  <si>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</si>
  <si>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</si>
  <si>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</si>
  <si>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</si>
  <si>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</si>
  <si>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</si>
  <si>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</si>
  <si>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</si>
  <si>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</si>
  <si>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</si>
  <si>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</si>
  <si>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</si>
  <si>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</si>
  <si>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</si>
  <si>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</si>
  <si>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</si>
  <si>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</si>
  <si>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</si>
  <si>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</si>
  <si>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</si>
  <si>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</si>
  <si>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</si>
  <si>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</si>
  <si>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</si>
  <si>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</si>
  <si>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</si>
  <si>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</si>
  <si>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</si>
  <si>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</si>
  <si>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</si>
  <si>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</si>
  <si>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</si>
  <si>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</si>
  <si>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</si>
  <si>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</si>
  <si>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</si>
  <si>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</si>
  <si>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</si>
  <si>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</si>
  <si>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</si>
  <si>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</si>
  <si>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</si>
  <si>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</si>
  <si>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</si>
  <si>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</si>
  <si>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</si>
  <si>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</si>
  <si>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</si>
  <si>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</si>
  <si>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</si>
  <si>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</si>
  <si>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</si>
  <si>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</si>
  <si>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</si>
  <si>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</si>
  <si>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</si>
  <si>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</si>
  <si>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</si>
  <si>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</si>
  <si>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</si>
  <si>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</si>
  <si>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</si>
  <si>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</si>
  <si>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</si>
  <si>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</si>
  <si>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</si>
  <si>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</si>
  <si>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</si>
  <si>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</si>
  <si>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</si>
  <si>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</si>
  <si>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</si>
  <si>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</si>
  <si>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</si>
  <si>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</si>
  <si>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</si>
  <si>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</si>
  <si>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</si>
  <si>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</si>
  <si>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</si>
  <si>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</si>
  <si>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</si>
  <si>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</si>
  <si>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</si>
  <si>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</si>
  <si>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</si>
  <si>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</si>
  <si>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</si>
  <si>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</si>
  <si>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</si>
  <si>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</si>
  <si>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</si>
  <si>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</si>
  <si>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</si>
  <si>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</si>
  <si>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</si>
  <si>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</si>
  <si>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</si>
  <si>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</si>
  <si>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</si>
  <si>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</si>
  <si>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</si>
  <si>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</si>
  <si>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</si>
  <si>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</si>
  <si>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</si>
  <si>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</si>
  <si>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</si>
  <si>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</si>
  <si>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</si>
  <si>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</si>
  <si>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</si>
  <si>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</si>
  <si>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</si>
  <si>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</si>
  <si>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</si>
  <si>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</si>
  <si>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</si>
  <si>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</si>
  <si>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</si>
  <si>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</si>
  <si>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</si>
  <si>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</si>
  <si>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</si>
  <si>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</si>
  <si>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</si>
  <si>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</si>
  <si>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</si>
  <si>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</si>
  <si>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</si>
  <si>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</si>
  <si>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</si>
  <si>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</si>
  <si>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</si>
  <si>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</si>
  <si>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</si>
  <si>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</si>
  <si>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</si>
  <si>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</si>
  <si>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</si>
  <si>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</si>
  <si>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</si>
  <si>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</si>
  <si>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</si>
  <si>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</si>
  <si>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</si>
  <si>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</si>
  <si>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</si>
  <si>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</si>
  <si>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</si>
  <si>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</si>
  <si>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</si>
  <si>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</si>
  <si>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</si>
  <si>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</si>
  <si>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</si>
  <si>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</si>
  <si>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</si>
  <si>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</si>
  <si>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</si>
  <si>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</si>
  <si>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</si>
  <si>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</si>
  <si>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</si>
  <si>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</si>
  <si>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</si>
  <si>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</si>
  <si>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</si>
  <si>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</si>
  <si>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</si>
  <si>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</si>
  <si>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</si>
  <si>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</si>
  <si>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</si>
  <si>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</si>
  <si>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</si>
  <si>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</si>
  <si>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</si>
  <si>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</si>
  <si>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</si>
  <si>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</si>
  <si>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</si>
  <si>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</si>
  <si>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</si>
  <si>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</si>
  <si>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</si>
  <si>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</si>
  <si>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</si>
  <si>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</si>
  <si>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</si>
  <si>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</si>
  <si>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</si>
  <si>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</si>
  <si>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</si>
  <si>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</si>
  <si>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</si>
  <si>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</si>
  <si>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</si>
  <si>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</si>
  <si>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</si>
  <si>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</si>
  <si>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</si>
  <si>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</si>
  <si>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</si>
  <si>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</si>
  <si>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</si>
  <si>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</si>
  <si>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</si>
  <si>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</si>
  <si>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</si>
  <si>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</si>
  <si>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</si>
  <si>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</si>
  <si>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</si>
  <si>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</si>
  <si>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</si>
  <si>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</si>
  <si>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</si>
  <si>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</si>
  <si>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</si>
  <si>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</si>
  <si>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</si>
  <si>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</si>
  <si>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</si>
  <si>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</si>
  <si>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</si>
  <si>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</si>
  <si>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</si>
  <si>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</si>
  <si>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</si>
  <si>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</si>
  <si>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</si>
  <si>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</si>
  <si>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</si>
  <si>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</si>
  <si>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</si>
  <si>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</si>
  <si>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</si>
  <si>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</si>
  <si>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</si>
  <si>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</si>
  <si>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</si>
  <si>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</si>
  <si>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</si>
  <si>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</si>
  <si>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</si>
  <si>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</si>
  <si>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</si>
  <si>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</si>
  <si>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</si>
  <si>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</si>
  <si>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</si>
  <si>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</si>
  <si>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</si>
  <si>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</si>
  <si>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</si>
  <si>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</si>
  <si>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</si>
  <si>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</si>
  <si>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</si>
  <si>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</si>
  <si>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</si>
  <si>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</si>
  <si>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</si>
  <si>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</si>
  <si>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</si>
  <si>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</si>
  <si>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</si>
  <si>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</si>
  <si>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</si>
  <si>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</si>
  <si>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</si>
  <si>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</si>
  <si>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</si>
  <si>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</si>
  <si>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</si>
  <si>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</si>
  <si>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</si>
  <si>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</si>
  <si>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</si>
  <si>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</si>
  <si>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</si>
  <si>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</si>
  <si>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</si>
  <si>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</si>
  <si>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</si>
  <si>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</si>
  <si>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</si>
  <si>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</si>
  <si>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</si>
  <si>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</si>
  <si>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</si>
  <si>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</si>
  <si>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</si>
  <si>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</si>
  <si>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</si>
  <si>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</si>
  <si>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</si>
  <si>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</si>
  <si>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</si>
  <si>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</si>
  <si>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</si>
  <si>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</si>
  <si>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</si>
  <si>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</si>
  <si>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</si>
  <si>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</si>
  <si>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</si>
  <si>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</si>
  <si>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</si>
  <si>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</si>
  <si>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</si>
  <si>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</si>
  <si>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</si>
  <si>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</si>
  <si>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</si>
  <si>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</si>
  <si>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</si>
  <si>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</si>
  <si>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</si>
  <si>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</si>
  <si>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</si>
  <si>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</si>
  <si>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</si>
  <si>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</si>
  <si>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</si>
  <si>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</si>
  <si>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</si>
  <si>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</si>
  <si>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</si>
  <si>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</si>
  <si>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</si>
  <si>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</si>
  <si>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</si>
  <si>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</si>
  <si>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</si>
  <si>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</si>
  <si>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</si>
  <si>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</si>
  <si>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</si>
  <si>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</si>
  <si>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</si>
  <si>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</si>
  <si>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</si>
  <si>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</si>
  <si>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</si>
  <si>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</si>
  <si>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</si>
  <si>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</si>
  <si>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</si>
  <si>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</si>
  <si>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</si>
  <si>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</si>
  <si>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</si>
  <si>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</si>
  <si>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</si>
  <si>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</si>
  <si>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</si>
  <si>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</si>
  <si>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</si>
  <si>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</si>
  <si>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</si>
  <si>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</si>
  <si>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</si>
  <si>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</si>
  <si>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</si>
  <si>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</si>
  <si>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</si>
  <si>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</si>
  <si>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</si>
  <si>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</si>
  <si>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</si>
  <si>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</si>
  <si>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</si>
  <si>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</si>
  <si>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</si>
  <si>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</si>
  <si>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</si>
  <si>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</si>
  <si>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</si>
  <si>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</si>
  <si>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</si>
  <si>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</si>
  <si>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</si>
  <si>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</si>
  <si>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</si>
  <si>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</si>
  <si>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</si>
  <si>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</si>
  <si>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</si>
  <si>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</si>
  <si>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</si>
  <si>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</si>
  <si>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</si>
  <si>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</si>
  <si>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</si>
  <si>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</si>
  <si>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</si>
  <si>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</si>
  <si>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</si>
  <si>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</si>
  <si>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</si>
  <si>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</si>
  <si>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</si>
  <si>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</si>
  <si>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</si>
  <si>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</si>
  <si>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</si>
  <si>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</si>
  <si>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</si>
  <si>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</si>
  <si>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</si>
  <si>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</si>
  <si>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</si>
  <si>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</si>
  <si>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</si>
  <si>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</si>
  <si>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</si>
  <si>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</si>
  <si>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</si>
  <si>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</si>
  <si>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</si>
  <si>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</si>
  <si>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</si>
  <si>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</si>
  <si>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</si>
  <si>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</si>
  <si>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</si>
  <si>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</si>
  <si>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</si>
  <si>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</si>
  <si>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</si>
  <si>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</si>
  <si>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</si>
  <si>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</si>
  <si>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</si>
  <si>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</si>
  <si>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</si>
  <si>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</si>
  <si>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</si>
  <si>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</si>
  <si>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</si>
  <si>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</si>
  <si>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</si>
  <si>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</si>
  <si>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</si>
  <si>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</si>
  <si>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</si>
  <si>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</si>
  <si>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</si>
  <si>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</si>
  <si>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</si>
  <si>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</si>
  <si>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</si>
  <si>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</si>
  <si>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</si>
  <si>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</si>
  <si>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</si>
  <si>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</si>
  <si>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</si>
  <si>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</si>
  <si>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</si>
  <si>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</si>
  <si>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</si>
  <si>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</si>
  <si>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</si>
  <si>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</si>
  <si>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</si>
  <si>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</si>
  <si>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</si>
  <si>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</si>
  <si>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</si>
  <si>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</si>
  <si>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</si>
  <si>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</si>
  <si>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</si>
  <si>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</si>
  <si>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</si>
  <si>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</si>
  <si>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</si>
  <si>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</si>
  <si>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</si>
  <si>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</si>
  <si>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</si>
  <si>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</si>
  <si>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</si>
  <si>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</si>
  <si>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</si>
  <si>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</si>
  <si>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</si>
  <si>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</si>
  <si>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</si>
  <si>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</si>
  <si>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</si>
  <si>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</si>
  <si>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</si>
  <si>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</si>
  <si>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</si>
  <si>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</si>
  <si>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</si>
  <si>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</si>
  <si>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</si>
  <si>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</si>
  <si>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</si>
  <si>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</si>
  <si>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</si>
  <si>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</si>
  <si>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</si>
  <si>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</si>
  <si>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</si>
  <si>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</si>
  <si>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</si>
  <si>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</si>
  <si>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</si>
  <si>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</si>
  <si>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</si>
  <si>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</si>
  <si>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</si>
  <si>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</si>
  <si>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</si>
  <si>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</si>
  <si>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</si>
  <si>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</si>
  <si>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</si>
  <si>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</si>
  <si>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</si>
  <si>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</si>
  <si>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</si>
  <si>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</si>
  <si>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</si>
  <si>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</si>
  <si>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</si>
  <si>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</si>
  <si>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</si>
  <si>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</si>
  <si>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</si>
  <si>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</si>
  <si>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</si>
  <si>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</si>
  <si>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</si>
  <si>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</si>
  <si>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</si>
  <si>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</si>
  <si>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</si>
  <si>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</si>
  <si>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</si>
  <si>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</si>
  <si>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</si>
  <si>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</si>
  <si>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</si>
  <si>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</si>
  <si>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</si>
  <si>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</si>
  <si>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</si>
  <si>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</si>
  <si>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</si>
  <si>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</si>
  <si>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</si>
  <si>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</si>
  <si>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</si>
  <si>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</si>
  <si>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</si>
  <si>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</si>
  <si>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</si>
  <si>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</si>
  <si>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</si>
  <si>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</si>
  <si>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</si>
  <si>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</si>
  <si>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</si>
  <si>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</si>
  <si>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</si>
  <si>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</si>
  <si>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</si>
  <si>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</si>
  <si>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</si>
  <si>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</si>
  <si>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</si>
  <si>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</si>
  <si>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</si>
  <si>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</si>
  <si>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</si>
  <si>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</si>
  <si>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</si>
  <si>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</si>
  <si>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</si>
  <si>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</si>
  <si>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</si>
  <si>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</si>
  <si>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</si>
  <si>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</si>
  <si>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</si>
  <si>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</si>
  <si>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</si>
  <si>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</si>
  <si>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</si>
  <si>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</si>
  <si>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</si>
  <si>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</si>
  <si>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</si>
  <si>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</si>
  <si>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</si>
  <si>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</si>
  <si>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</si>
  <si>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</si>
  <si>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</si>
  <si>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</si>
  <si>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</si>
  <si>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</si>
  <si>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</si>
  <si>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</si>
  <si>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</si>
  <si>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</si>
  <si>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</si>
  <si>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</si>
  <si>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</si>
  <si>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</si>
  <si>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</si>
  <si>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</si>
  <si>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</si>
  <si>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</si>
  <si>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</si>
  <si>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</si>
  <si>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</si>
  <si>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</si>
  <si>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</si>
  <si>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</si>
  <si>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</si>
  <si>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</si>
  <si>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</si>
  <si>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</si>
  <si>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</si>
  <si>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</si>
  <si>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</si>
  <si>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</si>
  <si>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</si>
  <si>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</si>
  <si>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</si>
  <si>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</si>
  <si>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</si>
  <si>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</si>
  <si>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</si>
  <si>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</si>
  <si>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</si>
  <si>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</si>
  <si>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</si>
  <si>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</si>
  <si>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</si>
  <si>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</si>
  <si>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</si>
  <si>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</si>
  <si>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</si>
  <si>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</si>
  <si>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</si>
  <si>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</si>
  <si>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</si>
  <si>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</si>
  <si>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</si>
  <si>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</si>
  <si>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</si>
  <si>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</si>
  <si>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</si>
  <si>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</si>
  <si>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</si>
  <si>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</si>
  <si>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</si>
  <si>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</si>
  <si>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</si>
  <si>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</si>
  <si>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</si>
  <si>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</si>
  <si>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</si>
  <si>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</si>
  <si>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</si>
  <si>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</si>
  <si>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</si>
  <si>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</si>
  <si>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</si>
  <si>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</si>
  <si>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</si>
  <si>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</si>
  <si>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</si>
  <si>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</si>
  <si>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</si>
  <si>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</si>
  <si>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</si>
  <si>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</si>
  <si>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</si>
  <si>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</si>
  <si>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</si>
  <si>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</si>
  <si>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</si>
  <si>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</si>
  <si>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</si>
  <si>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</si>
  <si>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</si>
  <si>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</si>
  <si>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</si>
  <si>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</si>
  <si>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</si>
  <si>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</si>
  <si>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</si>
  <si>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</si>
  <si>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</si>
  <si>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</si>
  <si>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</si>
  <si>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</si>
  <si>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</si>
  <si>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</si>
  <si>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</si>
  <si>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</si>
  <si>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</si>
  <si>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</si>
  <si>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</si>
  <si>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</si>
  <si>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</si>
  <si>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</si>
  <si>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</si>
  <si>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</si>
  <si>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</si>
  <si>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</si>
  <si>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</si>
  <si>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</si>
  <si>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</si>
  <si>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</si>
  <si>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</si>
  <si>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</si>
  <si>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</si>
  <si>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</si>
  <si>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</si>
  <si>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</si>
  <si>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</si>
  <si>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</si>
  <si>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</si>
  <si>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</si>
  <si>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</si>
  <si>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</si>
  <si>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</si>
  <si>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</si>
  <si>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</si>
  <si>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</si>
  <si>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</si>
  <si>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</si>
  <si>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</si>
  <si>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</si>
  <si>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</si>
  <si>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</si>
  <si>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</si>
  <si>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</si>
  <si>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</si>
  <si>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</si>
  <si>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</si>
  <si>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</si>
  <si>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</si>
  <si>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</si>
  <si>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</si>
  <si>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</si>
  <si>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</si>
  <si>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</si>
  <si>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</si>
  <si>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</si>
  <si>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</si>
  <si>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</si>
  <si>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</si>
  <si>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</si>
  <si>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</si>
  <si>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</si>
  <si>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</si>
  <si>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</si>
  <si>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</si>
  <si>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</si>
  <si>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</si>
  <si>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</si>
  <si>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</si>
  <si>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</si>
  <si>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</si>
  <si>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</si>
  <si>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</si>
  <si>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</si>
  <si>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</si>
  <si>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</si>
  <si>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</si>
  <si>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</si>
  <si>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</si>
  <si>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</si>
  <si>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</si>
  <si>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</si>
  <si>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</si>
  <si>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</si>
  <si>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</si>
  <si>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</si>
  <si>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</si>
  <si>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</si>
  <si>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</si>
  <si>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</si>
  <si>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</si>
  <si>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</si>
  <si>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</si>
  <si>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</si>
  <si>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</si>
  <si>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</si>
  <si>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</si>
  <si>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</si>
  <si>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</si>
  <si>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</si>
  <si>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</si>
  <si>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</si>
  <si>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</si>
  <si>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</si>
  <si>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</si>
  <si>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</si>
  <si>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</si>
  <si>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</si>
  <si>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</si>
  <si>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</si>
  <si>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</si>
  <si>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</si>
  <si>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</si>
  <si>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</si>
  <si>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</si>
  <si>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</si>
  <si>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</si>
  <si>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</si>
  <si>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</si>
  <si>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</si>
  <si>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</si>
  <si>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</si>
  <si>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</si>
  <si>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</si>
  <si>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</si>
  <si>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</si>
  <si>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</si>
  <si>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</si>
  <si>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</si>
  <si>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</si>
  <si>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</si>
  <si>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</si>
  <si>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</si>
  <si>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</si>
  <si>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</si>
  <si>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</si>
  <si>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</si>
  <si>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</si>
  <si>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</si>
  <si>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</si>
  <si>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</si>
  <si>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</si>
  <si>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</si>
  <si>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</si>
  <si>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</si>
  <si>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</si>
  <si>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</si>
  <si>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</si>
  <si>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</si>
  <si>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</si>
  <si>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</si>
  <si>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</si>
  <si>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</si>
  <si>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</si>
  <si>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</si>
  <si>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</si>
  <si>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</si>
  <si>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</si>
  <si>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</si>
  <si>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</si>
  <si>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</si>
  <si>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</si>
  <si>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</si>
  <si>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</si>
  <si>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</si>
  <si>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</si>
  <si>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</si>
  <si>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</si>
  <si>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</si>
  <si>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</si>
  <si>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</si>
  <si>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</si>
  <si>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</si>
  <si>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</si>
  <si>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</si>
  <si>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</si>
  <si>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</si>
  <si>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</si>
  <si>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</si>
  <si>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</si>
  <si>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</si>
  <si>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</si>
  <si>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</si>
  <si>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</si>
  <si>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</si>
  <si>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</si>
  <si>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</si>
  <si>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</si>
  <si>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</si>
  <si>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</si>
  <si>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</si>
  <si>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</si>
  <si>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</si>
  <si>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</si>
  <si>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</si>
  <si>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</si>
  <si>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</si>
  <si>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</si>
  <si>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</si>
  <si>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</si>
  <si>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</si>
  <si>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</si>
  <si>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</si>
  <si>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</si>
  <si>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</si>
  <si>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</si>
  <si>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</si>
  <si>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</si>
  <si>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</si>
  <si>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</si>
  <si>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</si>
  <si>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</si>
  <si>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</si>
  <si>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</si>
  <si>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</si>
  <si>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</si>
  <si>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</si>
  <si>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</si>
  <si>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</si>
  <si>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</si>
  <si>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</si>
  <si>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</si>
  <si>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</si>
  <si>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</si>
  <si>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</si>
  <si>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</si>
  <si>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</si>
  <si>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</si>
  <si>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</si>
  <si>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</si>
  <si>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</si>
  <si>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</si>
  <si>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</si>
  <si>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</si>
  <si>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</si>
  <si>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</si>
  <si>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</si>
  <si>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</si>
  <si>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</si>
  <si>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</si>
  <si>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</si>
  <si>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</si>
  <si>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</si>
  <si>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</si>
  <si>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</si>
  <si>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</si>
  <si>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</si>
  <si>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</si>
  <si>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</si>
  <si>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</si>
  <si>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</si>
  <si>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</si>
  <si>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</si>
  <si>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</si>
  <si>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</si>
  <si>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</si>
  <si>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</si>
  <si>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</si>
  <si>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</si>
  <si>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</si>
  <si>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</si>
  <si>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</si>
  <si>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</si>
  <si>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</si>
  <si>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</si>
  <si>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</si>
  <si>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</si>
  <si>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</si>
  <si>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</si>
  <si>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</si>
  <si>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</si>
  <si>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</si>
  <si>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</si>
  <si>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</si>
  <si>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</si>
  <si>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</si>
  <si>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</si>
  <si>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</si>
  <si>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</si>
  <si>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</si>
  <si>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</si>
  <si>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</si>
  <si>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</si>
  <si>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</si>
  <si>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</si>
  <si>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</si>
  <si>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</si>
  <si>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</si>
  <si>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</si>
  <si>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</si>
  <si>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</si>
  <si>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</si>
  <si>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</si>
  <si>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</si>
  <si>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</si>
  <si>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</si>
  <si>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</si>
  <si>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</si>
  <si>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</si>
  <si>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</si>
  <si>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</si>
  <si>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</si>
  <si>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</si>
  <si>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</si>
  <si>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</si>
  <si>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</si>
  <si>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</si>
  <si>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</si>
  <si>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</si>
  <si>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</si>
  <si>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</si>
  <si>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</si>
  <si>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</si>
  <si>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</si>
  <si>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</si>
  <si>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</si>
  <si>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</si>
  <si>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</si>
  <si>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</si>
  <si>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</si>
  <si>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</si>
  <si>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</si>
  <si>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</si>
  <si>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</si>
  <si>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</si>
  <si>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</si>
  <si>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</si>
  <si>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</si>
  <si>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</si>
  <si>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</si>
  <si>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</si>
  <si>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</si>
  <si>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</si>
  <si>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</si>
  <si>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</si>
  <si>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</si>
  <si>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</si>
  <si>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</si>
  <si>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</si>
  <si>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</si>
  <si>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</si>
  <si>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</si>
  <si>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</si>
  <si>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</si>
  <si>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</si>
  <si>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</si>
  <si>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</si>
  <si>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</si>
  <si>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</si>
  <si>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</si>
  <si>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</si>
  <si>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</si>
  <si>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</si>
  <si>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</si>
  <si>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</si>
  <si>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</si>
  <si>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</si>
  <si>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</si>
  <si>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</si>
  <si>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</si>
  <si>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</si>
  <si>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</si>
  <si>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</si>
  <si>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</si>
  <si>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</si>
  <si>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</si>
  <si>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</si>
  <si>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</si>
  <si>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</si>
  <si>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</si>
  <si>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</si>
  <si>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</si>
  <si>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</si>
  <si>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</si>
  <si>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</si>
  <si>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</si>
  <si>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</si>
  <si>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</si>
  <si>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</si>
  <si>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</si>
  <si>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</si>
  <si>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</si>
  <si>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</si>
  <si>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</si>
  <si>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</si>
  <si>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</si>
  <si>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</si>
  <si>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</si>
  <si>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</si>
  <si>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</si>
  <si>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</si>
  <si>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</si>
  <si>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</si>
  <si>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</si>
  <si>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</si>
  <si>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</si>
  <si>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</si>
  <si>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</si>
  <si>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</si>
  <si>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</si>
  <si>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</si>
  <si>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</si>
  <si>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</si>
  <si>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</si>
  <si>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</si>
  <si>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</si>
  <si>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</si>
  <si>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</si>
  <si>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</si>
  <si>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</si>
  <si>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</si>
  <si>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</si>
  <si>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</si>
  <si>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</si>
  <si>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</si>
  <si>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</si>
  <si>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</si>
  <si>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</si>
  <si>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</si>
  <si>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</si>
  <si>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</si>
  <si>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</si>
  <si>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</si>
  <si>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</si>
  <si>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</si>
  <si>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</si>
  <si>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</si>
  <si>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</si>
  <si>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</si>
  <si>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</si>
  <si>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</si>
  <si>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</si>
  <si>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</si>
  <si>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</si>
  <si>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</si>
  <si>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</si>
  <si>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</si>
  <si>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</si>
  <si>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</si>
  <si>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</si>
  <si>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</si>
  <si>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</si>
  <si>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</si>
  <si>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</si>
  <si>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</si>
  <si>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</si>
  <si>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</si>
  <si>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</si>
  <si>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</si>
  <si>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</si>
  <si>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</si>
  <si>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</si>
  <si>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</si>
  <si>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</si>
  <si>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</si>
  <si>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</si>
  <si>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</si>
  <si>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</si>
  <si>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</si>
  <si>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</si>
  <si>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</si>
  <si>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</si>
  <si>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</si>
  <si>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</si>
  <si>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</si>
  <si>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</si>
  <si>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</si>
  <si>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</si>
  <si>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</si>
  <si>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</si>
  <si>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</si>
  <si>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</si>
  <si>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</si>
  <si>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</si>
  <si>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</si>
  <si>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</si>
  <si>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</si>
  <si>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</si>
  <si>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</si>
  <si>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</si>
  <si>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</si>
  <si>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</si>
  <si>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</si>
  <si>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</si>
  <si>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</si>
  <si>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</si>
  <si>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</si>
  <si>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</si>
  <si>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</si>
  <si>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</si>
  <si>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</si>
  <si>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</si>
  <si>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</si>
  <si>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</si>
  <si>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</si>
  <si>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</si>
  <si>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</si>
  <si>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</si>
  <si>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</si>
  <si>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</si>
  <si>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</si>
  <si>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</si>
  <si>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</si>
  <si>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</si>
  <si>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</si>
  <si>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</si>
  <si>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</si>
  <si>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</si>
  <si>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</si>
  <si>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</si>
  <si>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</si>
  <si>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</si>
  <si>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</si>
  <si>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</si>
  <si>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</si>
  <si>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</si>
  <si>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</si>
  <si>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</si>
  <si>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</si>
  <si>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</si>
  <si>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</si>
  <si>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</si>
  <si>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</si>
  <si>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</si>
  <si>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</si>
  <si>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</si>
  <si>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</si>
  <si>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</si>
  <si>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</si>
  <si>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</si>
  <si>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</si>
  <si>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</si>
  <si>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</si>
  <si>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</si>
  <si>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</si>
  <si>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</si>
  <si>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</si>
  <si>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</si>
  <si>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</si>
  <si>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</si>
  <si>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</si>
  <si>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</si>
  <si>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</si>
  <si>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</si>
  <si>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</si>
  <si>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</si>
  <si>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</si>
  <si>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</si>
  <si>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</si>
  <si>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</si>
  <si>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</si>
  <si>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</si>
  <si>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</si>
  <si>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</si>
  <si>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</si>
  <si>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</si>
  <si>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</si>
  <si>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</si>
  <si>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</si>
  <si>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</si>
  <si>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</si>
  <si>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</si>
  <si>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</si>
  <si>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</si>
  <si>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</si>
  <si>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</si>
  <si>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</si>
  <si>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</si>
  <si>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</si>
  <si>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</si>
  <si>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</si>
  <si>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</si>
  <si>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</si>
  <si>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</si>
  <si>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</si>
  <si>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</si>
  <si>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</si>
  <si>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</si>
  <si>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</si>
  <si>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</si>
  <si>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</si>
  <si>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</si>
  <si>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</si>
  <si>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</si>
  <si>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</si>
  <si>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</si>
  <si>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</si>
  <si>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</si>
  <si>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</si>
  <si>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</si>
  <si>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</si>
  <si>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</si>
  <si>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</si>
  <si>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</si>
  <si>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</si>
  <si>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</si>
  <si>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</si>
  <si>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</si>
  <si>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</si>
  <si>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</si>
  <si>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</si>
  <si>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</si>
  <si>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</si>
  <si>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</si>
  <si>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</si>
  <si>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</si>
  <si>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</si>
  <si>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</si>
  <si>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</si>
  <si>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</si>
  <si>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</si>
  <si>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</si>
  <si>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</si>
  <si>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</si>
  <si>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</si>
  <si>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</si>
  <si>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</si>
  <si>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</si>
  <si>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</si>
  <si>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</si>
  <si>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</si>
  <si>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</si>
  <si>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</si>
  <si>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</si>
  <si>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</si>
  <si>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</si>
  <si>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</si>
  <si>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</si>
  <si>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</si>
  <si>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</si>
  <si>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</si>
  <si>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</si>
  <si>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</si>
  <si>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</si>
  <si>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</si>
  <si>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</si>
  <si>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</si>
  <si>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</si>
  <si>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</si>
  <si>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</si>
  <si>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</si>
  <si>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</si>
  <si>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</si>
  <si>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</si>
  <si>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</si>
  <si>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</si>
  <si>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</si>
  <si>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</si>
  <si>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</si>
  <si>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</si>
  <si>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</si>
  <si>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</si>
  <si>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</si>
  <si>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</si>
  <si>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</si>
  <si>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</si>
  <si>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</si>
  <si>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</si>
  <si>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</si>
  <si>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</si>
  <si>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</si>
  <si>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</si>
  <si>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</si>
  <si>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</si>
  <si>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</si>
  <si>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</si>
  <si>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</si>
  <si>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</si>
  <si>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</si>
  <si>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</si>
  <si>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</si>
  <si>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</si>
  <si>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</si>
  <si>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</si>
  <si>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</si>
  <si>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</si>
  <si>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</si>
  <si>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</si>
  <si>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</si>
  <si>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</si>
  <si>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</si>
  <si>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</si>
  <si>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</si>
  <si>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</si>
  <si>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</si>
  <si>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</si>
  <si>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</si>
  <si>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</si>
  <si>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</si>
  <si>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</si>
  <si>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</si>
  <si>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</si>
  <si>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</si>
  <si>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</si>
  <si>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</si>
  <si>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</si>
  <si>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</si>
  <si>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</si>
  <si>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</si>
  <si>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</si>
  <si>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</si>
  <si>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</si>
  <si>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</si>
  <si>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</si>
  <si>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</si>
  <si>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</si>
  <si>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</si>
  <si>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</si>
  <si>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</si>
  <si>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</si>
  <si>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</si>
  <si>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</si>
  <si>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</si>
  <si>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</si>
  <si>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</si>
  <si>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</si>
  <si>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</si>
  <si>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</si>
  <si>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</si>
  <si>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</si>
  <si>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</si>
  <si>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</si>
  <si>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</si>
  <si>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</si>
  <si>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</si>
  <si>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</si>
  <si>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</si>
  <si>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</si>
  <si>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</si>
  <si>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</si>
  <si>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</si>
  <si>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</si>
  <si>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</si>
  <si>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</si>
  <si>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</si>
  <si>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</si>
  <si>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</si>
  <si>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</si>
  <si>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</si>
  <si>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</si>
  <si>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</si>
  <si>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</si>
  <si>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</si>
  <si>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</si>
  <si>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</si>
  <si>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</si>
  <si>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</si>
  <si>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</si>
  <si>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</si>
  <si>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</si>
  <si>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</si>
  <si>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</si>
  <si>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</si>
  <si>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</si>
  <si>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</si>
  <si>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</si>
  <si>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</si>
  <si>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</si>
  <si>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</si>
  <si>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</si>
  <si>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</si>
  <si>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</si>
  <si>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</si>
  <si>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</si>
  <si>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</si>
  <si>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</si>
  <si>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</si>
  <si>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</si>
  <si>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</si>
  <si>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</si>
  <si>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</si>
  <si>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</si>
  <si>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</si>
  <si>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</si>
  <si>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</si>
  <si>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</si>
  <si>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</si>
  <si>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</si>
  <si>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</si>
  <si>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</si>
  <si>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</si>
  <si>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</si>
  <si>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</si>
  <si>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</si>
  <si>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</si>
  <si>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</si>
  <si>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</si>
  <si>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</si>
  <si>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</si>
  <si>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</si>
  <si>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</si>
  <si>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</si>
  <si>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</si>
  <si>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</si>
  <si>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</si>
  <si>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</si>
  <si>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</si>
  <si>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</si>
  <si>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</si>
  <si>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</si>
  <si>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</si>
  <si>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</si>
  <si>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</si>
  <si>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</si>
  <si>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</si>
  <si>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</si>
  <si>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</si>
  <si>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</si>
  <si>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</si>
  <si>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</si>
  <si>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</si>
  <si>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</si>
  <si>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</si>
  <si>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</si>
  <si>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</si>
  <si>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</si>
  <si>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</si>
  <si>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</si>
  <si>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</si>
  <si>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</si>
  <si>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</si>
  <si>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</si>
  <si>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</si>
  <si>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</si>
  <si>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</si>
  <si>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</si>
  <si>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</si>
  <si>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</si>
  <si>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</si>
  <si>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</si>
  <si>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</si>
  <si>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</si>
  <si>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</si>
  <si>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</si>
  <si>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</si>
  <si>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</si>
  <si>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</si>
  <si>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</si>
  <si>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</si>
  <si>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</si>
  <si>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</si>
  <si>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</si>
  <si>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</si>
  <si>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</si>
  <si>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</si>
  <si>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</si>
  <si>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</si>
  <si>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</si>
  <si>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</si>
  <si>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</si>
  <si>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</si>
  <si>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</si>
  <si>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</si>
  <si>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</si>
  <si>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</si>
  <si>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</si>
  <si>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</si>
  <si>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</si>
  <si>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</si>
  <si>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</si>
  <si>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</si>
  <si>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</si>
  <si>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</si>
  <si>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</si>
  <si>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</si>
  <si>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</si>
  <si>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</si>
  <si>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</si>
  <si>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</si>
  <si>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</si>
  <si>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</si>
  <si>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</si>
  <si>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</si>
  <si>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</si>
  <si>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</si>
  <si>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</si>
  <si>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</si>
  <si>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</si>
  <si>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</si>
  <si>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</si>
  <si>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</si>
  <si>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</si>
  <si>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</si>
  <si>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</si>
  <si>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</si>
  <si>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</si>
  <si>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</si>
  <si>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</si>
  <si>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</si>
  <si>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</si>
  <si>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</si>
  <si>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</si>
  <si>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</si>
  <si>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</si>
  <si>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</si>
  <si>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</si>
  <si>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</si>
  <si>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</si>
  <si>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</si>
  <si>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</si>
  <si>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</si>
  <si>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</si>
  <si>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</si>
  <si>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</si>
  <si>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</si>
  <si>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</si>
  <si>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</si>
  <si>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</si>
  <si>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</si>
  <si>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</si>
  <si>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</si>
  <si>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</si>
  <si>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</si>
  <si>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</si>
  <si>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</si>
  <si>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</si>
  <si>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</si>
  <si>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</si>
  <si>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</si>
  <si>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</si>
  <si>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</si>
  <si>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</si>
  <si>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</si>
  <si>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</si>
  <si>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</si>
  <si>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</si>
  <si>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</si>
  <si>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</si>
  <si>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</si>
  <si>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</si>
  <si>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</si>
  <si>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</si>
  <si>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</si>
  <si>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</si>
  <si>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</si>
  <si>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</si>
  <si>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</si>
  <si>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</si>
  <si>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</si>
  <si>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</si>
  <si>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</si>
  <si>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</si>
  <si>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</si>
  <si>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</si>
  <si>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</si>
  <si>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</si>
  <si>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</si>
  <si>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</si>
  <si>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</si>
  <si>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</si>
  <si>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</si>
  <si>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</si>
  <si>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</si>
  <si>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</si>
  <si>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</si>
  <si>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</si>
  <si>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</si>
  <si>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</si>
  <si>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</si>
  <si>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</si>
  <si>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</si>
  <si>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</si>
  <si>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</si>
  <si>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</si>
  <si>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</si>
  <si>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</si>
  <si>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</si>
  <si>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</si>
  <si>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</si>
  <si>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</si>
  <si>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</si>
  <si>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</si>
  <si>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</si>
  <si>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</si>
  <si>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</si>
  <si>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</si>
  <si>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</si>
  <si>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</si>
  <si>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</si>
  <si>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</si>
  <si>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</si>
  <si>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</si>
  <si>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</si>
  <si>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</si>
  <si>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</si>
  <si>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</si>
  <si>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</si>
  <si>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</si>
  <si>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</si>
  <si>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</si>
  <si>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</si>
  <si>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</si>
  <si>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</si>
  <si>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</si>
  <si>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</si>
  <si>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</si>
  <si>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</si>
  <si>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</si>
  <si>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</si>
  <si>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</si>
  <si>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</si>
  <si>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</si>
  <si>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</si>
  <si>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</si>
  <si>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</si>
  <si>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</si>
  <si>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</si>
  <si>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</si>
  <si>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</si>
  <si>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</si>
  <si>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</si>
  <si>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</si>
  <si>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</si>
  <si>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</si>
  <si>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</si>
  <si>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</si>
  <si>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</si>
  <si>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</si>
  <si>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</si>
  <si>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</si>
  <si>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</si>
  <si>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</si>
  <si>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</si>
  <si>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</si>
  <si>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</si>
  <si>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</si>
  <si>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</si>
  <si>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</si>
  <si>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</si>
  <si>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</si>
  <si>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</si>
  <si>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</si>
  <si>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</si>
  <si>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</si>
  <si>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</si>
  <si>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</si>
  <si>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</si>
  <si>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</si>
  <si>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</si>
  <si>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</si>
  <si>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</si>
  <si>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</si>
  <si>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</si>
  <si>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</si>
  <si>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</si>
  <si>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</si>
  <si>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</si>
  <si>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</si>
  <si>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</si>
  <si>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</si>
  <si>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</si>
  <si>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</si>
  <si>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</si>
  <si>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</si>
  <si>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</si>
  <si>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</si>
  <si>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</si>
  <si>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</si>
  <si>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</si>
  <si>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</si>
  <si>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</si>
  <si>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</si>
  <si>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</si>
  <si>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</si>
  <si>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</si>
  <si>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</si>
  <si>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</si>
  <si>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</si>
  <si>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</si>
  <si>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</si>
  <si>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</si>
  <si>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</si>
  <si>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</si>
  <si>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</si>
  <si>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</si>
  <si>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</si>
  <si>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</si>
  <si>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</si>
  <si>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</si>
  <si>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</si>
  <si>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</si>
  <si>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</si>
  <si>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</si>
  <si>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</si>
  <si>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</si>
  <si>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</si>
  <si>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</si>
  <si>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</si>
  <si>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</si>
  <si>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</si>
  <si>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</si>
  <si>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</si>
  <si>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</si>
  <si>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</si>
  <si>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</si>
  <si>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</si>
  <si>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</si>
  <si>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</si>
  <si>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</si>
  <si>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</si>
  <si>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</si>
  <si>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</si>
  <si>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</si>
  <si>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</si>
  <si>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</si>
  <si>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</si>
  <si>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</si>
  <si>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</si>
  <si>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</si>
  <si>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</si>
  <si>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</si>
  <si>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</si>
  <si>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</si>
  <si>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</si>
  <si>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</si>
  <si>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</si>
  <si>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</si>
  <si>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</si>
  <si>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</si>
  <si>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</si>
  <si>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</si>
  <si>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</si>
  <si>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</si>
  <si>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</si>
  <si>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</si>
  <si>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</si>
  <si>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</si>
  <si>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</si>
  <si>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</si>
  <si>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</si>
  <si>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</si>
  <si>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</si>
  <si>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</si>
  <si>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</si>
  <si>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</si>
  <si>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</si>
  <si>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</si>
  <si>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</si>
  <si>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</si>
  <si>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</si>
  <si>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</si>
  <si>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</si>
  <si>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</si>
  <si>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</si>
  <si>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</si>
  <si>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</si>
  <si>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</si>
  <si>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</si>
  <si>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</si>
  <si>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</si>
  <si>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</si>
  <si>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</si>
  <si>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</si>
  <si>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</si>
  <si>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</si>
  <si>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</si>
  <si>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</si>
  <si>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</si>
  <si>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</si>
  <si>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</si>
  <si>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</si>
  <si>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</si>
  <si>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</si>
  <si>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</si>
  <si>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</si>
  <si>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</si>
  <si>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</si>
  <si>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</si>
  <si>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</si>
  <si>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</si>
  <si>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</si>
  <si>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</si>
  <si>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</si>
  <si>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</si>
  <si>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</si>
  <si>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</si>
  <si>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</si>
  <si>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</si>
  <si>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</si>
  <si>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</si>
  <si>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</si>
  <si>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</si>
  <si>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</si>
  <si>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</si>
  <si>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</si>
  <si>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</si>
  <si>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</si>
  <si>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</si>
  <si>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</si>
  <si>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</si>
  <si>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</si>
  <si>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</si>
  <si>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</si>
  <si>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</si>
  <si>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</si>
  <si>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</si>
  <si>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</si>
  <si>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</si>
  <si>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</si>
  <si>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</si>
  <si>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</si>
  <si>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</si>
  <si>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</si>
  <si>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</si>
  <si>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</si>
  <si>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</si>
  <si>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</si>
  <si>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</si>
  <si>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</si>
  <si>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</si>
  <si>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</si>
  <si>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</si>
  <si>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</si>
  <si>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</si>
  <si>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</si>
  <si>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</si>
  <si>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</si>
  <si>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</si>
  <si>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</si>
  <si>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</si>
  <si>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</si>
  <si>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</si>
  <si>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</si>
  <si>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</si>
  <si>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</si>
  <si>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</si>
  <si>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</si>
  <si>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</si>
  <si>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</si>
  <si>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</si>
  <si>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</si>
  <si>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</si>
  <si>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</si>
  <si>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</si>
  <si>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</si>
  <si>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</si>
  <si>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</si>
  <si>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</si>
  <si>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</si>
  <si>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</si>
  <si>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</si>
  <si>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</si>
  <si>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</si>
  <si>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</si>
  <si>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</si>
  <si>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</si>
  <si>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</si>
  <si>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</si>
  <si>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</si>
  <si>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</si>
  <si>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</si>
  <si>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</si>
  <si>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</si>
  <si>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</si>
  <si>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</si>
  <si>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</si>
  <si>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</si>
  <si>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</si>
  <si>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</si>
  <si>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</si>
  <si>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</si>
  <si>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</si>
  <si>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</si>
  <si>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</si>
  <si>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</si>
  <si>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</si>
  <si>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</si>
  <si>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</si>
  <si>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</si>
  <si>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</si>
  <si>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</si>
  <si>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</si>
  <si>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</si>
  <si>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</si>
  <si>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</si>
  <si>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</si>
  <si>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</si>
  <si>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</si>
  <si>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</si>
  <si>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</si>
  <si>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</si>
  <si>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</si>
  <si>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</si>
  <si>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</si>
  <si>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</si>
  <si>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</si>
  <si>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</si>
  <si>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</si>
  <si>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</si>
  <si>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</si>
  <si>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</si>
  <si>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</si>
  <si>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</si>
  <si>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</si>
  <si>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</si>
  <si>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</si>
  <si>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</si>
  <si>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</si>
  <si>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</si>
  <si>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</si>
  <si>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</si>
  <si>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</si>
  <si>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</si>
  <si>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</si>
  <si>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</si>
  <si>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</si>
  <si>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</si>
  <si>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</si>
  <si>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</si>
  <si>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</si>
  <si>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</si>
  <si>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</si>
  <si>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</si>
  <si>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</si>
  <si>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</si>
  <si>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</si>
  <si>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</si>
  <si>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</si>
  <si>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</si>
  <si>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</si>
  <si>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</si>
  <si>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</si>
  <si>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</si>
  <si>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</si>
  <si>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</si>
  <si>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</si>
  <si>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</si>
  <si>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</si>
  <si>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</si>
  <si>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</si>
  <si>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</si>
  <si>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</si>
  <si>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</si>
  <si>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</si>
  <si>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</si>
  <si>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</si>
  <si>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</si>
  <si>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</si>
  <si>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</si>
  <si>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</si>
  <si>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</si>
  <si>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</si>
  <si>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</si>
  <si>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</si>
  <si>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</si>
  <si>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</si>
  <si>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</si>
  <si>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</si>
  <si>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</si>
  <si>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</si>
  <si>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</si>
  <si>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</si>
  <si>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</si>
  <si>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</si>
  <si>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</si>
  <si>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</si>
  <si>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</si>
  <si>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</si>
  <si>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</si>
  <si>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</si>
  <si>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</si>
  <si>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</si>
  <si>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</si>
  <si>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</si>
  <si>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</si>
  <si>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</si>
  <si>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</si>
  <si>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</si>
  <si>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</si>
  <si>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</si>
  <si>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</si>
  <si>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</si>
  <si>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</si>
  <si>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</si>
  <si>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</si>
  <si>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</si>
  <si>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</si>
  <si>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</si>
  <si>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</si>
  <si>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</si>
  <si>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</si>
  <si>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</si>
  <si>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</si>
  <si>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</si>
  <si>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</si>
  <si>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</si>
  <si>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</si>
  <si>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</si>
  <si>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</si>
  <si>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</si>
  <si>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</si>
  <si>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</si>
  <si>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</si>
  <si>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</si>
  <si>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</si>
  <si>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</si>
  <si>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</si>
  <si>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</si>
  <si>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</si>
  <si>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</si>
  <si>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</si>
  <si>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</si>
  <si>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</si>
  <si>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</si>
  <si>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</si>
  <si>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</si>
  <si>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</si>
  <si>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</si>
  <si>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</si>
  <si>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</si>
  <si>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</si>
  <si>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</si>
  <si>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</si>
  <si>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</si>
  <si>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</si>
  <si>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</si>
  <si>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</si>
  <si>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</si>
  <si>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</si>
  <si>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</si>
  <si>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</si>
  <si>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</si>
  <si>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</si>
  <si>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</si>
  <si>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</si>
  <si>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</si>
  <si>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</si>
  <si>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</si>
  <si>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</si>
  <si>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</si>
  <si>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</si>
  <si>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</si>
  <si>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</si>
  <si>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</si>
  <si>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</si>
  <si>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</si>
  <si>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</si>
  <si>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</si>
  <si>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</si>
  <si>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</si>
  <si>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</si>
  <si>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</si>
  <si>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</si>
  <si>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</si>
  <si>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</si>
  <si>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</si>
  <si>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</si>
  <si>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</si>
  <si>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</si>
  <si>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</si>
  <si>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</si>
  <si>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</si>
  <si>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</si>
  <si>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</si>
  <si>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</si>
  <si>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</si>
  <si>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</si>
  <si>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</si>
  <si>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</si>
  <si>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</si>
  <si>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</si>
  <si>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</si>
  <si>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</si>
  <si>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</si>
  <si>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</si>
  <si>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</si>
  <si>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</si>
  <si>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</si>
  <si>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</si>
  <si>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</si>
  <si>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</si>
  <si>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</si>
  <si>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</si>
  <si>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</si>
  <si>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</si>
  <si>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</si>
  <si>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</si>
  <si>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</si>
  <si>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</si>
  <si>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</si>
  <si>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</si>
  <si>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</si>
  <si>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</si>
  <si>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</si>
  <si>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</si>
  <si>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</si>
  <si>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</si>
  <si>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</si>
  <si>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</si>
  <si>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</si>
  <si>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</si>
  <si>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</si>
  <si>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</si>
  <si>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</si>
  <si>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</si>
  <si>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</si>
  <si>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</si>
  <si>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</si>
  <si>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</si>
  <si>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</si>
  <si>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</si>
  <si>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</si>
  <si>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</si>
  <si>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</si>
  <si>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</si>
  <si>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</si>
  <si>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</si>
  <si>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</si>
  <si>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</si>
  <si>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</si>
  <si>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</si>
  <si>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</si>
  <si>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</si>
  <si>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</si>
  <si>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</si>
  <si>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</si>
  <si>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</si>
  <si>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</si>
  <si>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</si>
  <si>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</si>
  <si>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</si>
  <si>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</si>
  <si>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</si>
  <si>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</si>
  <si>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</si>
  <si>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</si>
  <si>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</si>
  <si>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</si>
  <si>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</si>
  <si>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</si>
  <si>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</si>
  <si>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</si>
  <si>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</si>
  <si>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</si>
  <si>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</si>
  <si>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</si>
  <si>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</si>
  <si>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</si>
  <si>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</si>
  <si>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</si>
  <si>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</si>
  <si>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</si>
  <si>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</si>
  <si>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</si>
  <si>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</si>
  <si>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</si>
  <si>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</si>
  <si>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</si>
  <si>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</si>
  <si>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</si>
  <si>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</si>
  <si>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</si>
  <si>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</si>
  <si>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</si>
  <si>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</si>
  <si>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</si>
  <si>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</si>
  <si>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</si>
  <si>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</si>
  <si>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</si>
  <si>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</si>
  <si>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</si>
  <si>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</si>
  <si>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</si>
  <si>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</si>
  <si>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</si>
  <si>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</si>
  <si>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</si>
  <si>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</si>
  <si>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</si>
  <si>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</si>
  <si>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</si>
  <si>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</si>
  <si>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</si>
  <si>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</si>
  <si>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</si>
  <si>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</si>
  <si>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</si>
  <si>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</si>
  <si>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</si>
  <si>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</si>
  <si>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</si>
  <si>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</si>
  <si>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</si>
  <si>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</si>
  <si>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</si>
  <si>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</si>
  <si>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</si>
  <si>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</si>
  <si>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</si>
  <si>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</si>
  <si>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</si>
  <si>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</si>
  <si>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</si>
  <si>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</si>
  <si>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</si>
  <si>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</si>
  <si>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</si>
  <si>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</si>
  <si>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</si>
  <si>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</si>
  <si>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</si>
  <si>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</si>
  <si>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</si>
  <si>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</si>
  <si>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</si>
  <si>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</si>
  <si>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</si>
  <si>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</si>
  <si>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</si>
  <si>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</si>
  <si>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</si>
  <si>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</si>
  <si>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</si>
  <si>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</si>
  <si>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</si>
  <si>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</si>
  <si>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</si>
  <si>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</si>
  <si>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</si>
  <si>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</si>
  <si>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</si>
  <si>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</si>
  <si>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</si>
  <si>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</si>
  <si>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</si>
  <si>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</si>
  <si>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</si>
  <si>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</si>
  <si>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</si>
  <si>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</si>
  <si>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</si>
  <si>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</si>
  <si>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</si>
  <si>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</si>
  <si>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</si>
  <si>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</si>
  <si>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</si>
  <si>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</si>
  <si>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</si>
  <si>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</si>
  <si>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</si>
  <si>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</si>
  <si>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</si>
  <si>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</si>
  <si>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</si>
  <si>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</si>
  <si>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</si>
  <si>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</si>
  <si>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</si>
  <si>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</si>
  <si>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</si>
  <si>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</si>
  <si>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</si>
  <si>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</si>
  <si>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</si>
  <si>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</si>
  <si>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</si>
  <si>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</si>
  <si>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</si>
  <si>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</si>
  <si>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</si>
  <si>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</si>
  <si>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</si>
  <si>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</si>
  <si>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</si>
  <si>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</si>
  <si>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</si>
  <si>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</si>
  <si>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</si>
  <si>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</si>
  <si>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</si>
  <si>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</si>
  <si>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</si>
  <si>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</si>
  <si>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</si>
  <si>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</si>
  <si>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</si>
  <si>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</si>
  <si>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</si>
  <si>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</si>
  <si>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</si>
  <si>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</si>
  <si>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</si>
  <si>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</si>
  <si>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</si>
  <si>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</si>
  <si>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</si>
  <si>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</si>
  <si>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</si>
  <si>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</si>
  <si>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</si>
  <si>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</si>
  <si>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</si>
  <si>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</si>
  <si>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</si>
  <si>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</si>
  <si>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</si>
  <si>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</si>
  <si>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</si>
  <si>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</si>
  <si>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</si>
  <si>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</si>
  <si>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</si>
  <si>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</si>
  <si>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</si>
  <si>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</si>
  <si>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</si>
  <si>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</si>
  <si>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</si>
  <si>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</si>
  <si>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</si>
  <si>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</si>
  <si>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</si>
  <si>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</si>
  <si>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</si>
  <si>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</si>
  <si>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</si>
  <si>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</si>
  <si>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</si>
  <si>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</si>
  <si>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</si>
  <si>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</si>
  <si>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</si>
  <si>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</si>
  <si>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</si>
  <si>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</si>
  <si>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</si>
  <si>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</si>
  <si>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</si>
  <si>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</si>
  <si>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</si>
  <si>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</si>
  <si>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</si>
  <si>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</si>
  <si>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</si>
  <si>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</si>
  <si>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</si>
  <si>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</si>
  <si>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</si>
  <si>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</si>
  <si>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</si>
  <si>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</si>
  <si>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</si>
  <si>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</si>
  <si>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</si>
  <si>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</si>
  <si>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</si>
  <si>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</si>
  <si>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</si>
  <si>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</si>
  <si>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</si>
  <si>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</si>
  <si>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</si>
  <si>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</si>
  <si>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</si>
  <si>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</si>
  <si>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</si>
  <si>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</si>
  <si>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</si>
  <si>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</si>
  <si>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</si>
  <si>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</si>
  <si>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</si>
  <si>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</si>
  <si>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</si>
  <si>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</si>
  <si>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</si>
  <si>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</si>
  <si>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</si>
  <si>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</si>
  <si>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</si>
  <si>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</si>
  <si>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</si>
  <si>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</si>
  <si>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</si>
  <si>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</si>
  <si>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</si>
  <si>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</si>
  <si>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</si>
  <si>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</si>
  <si>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</si>
  <si>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</si>
  <si>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</si>
  <si>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</si>
  <si>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</si>
  <si>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</si>
  <si>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</si>
  <si>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</si>
  <si>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</si>
  <si>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</si>
  <si>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</si>
  <si>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</si>
  <si>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</si>
  <si>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</si>
  <si>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</si>
  <si>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</si>
  <si>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</si>
  <si>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</si>
  <si>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</si>
  <si>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</si>
  <si>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</si>
  <si>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</si>
  <si>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</si>
  <si>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</si>
  <si>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</si>
  <si>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</si>
  <si>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</si>
  <si>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</si>
  <si>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</si>
  <si>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</si>
  <si>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</si>
  <si>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</si>
  <si>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</si>
  <si>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</si>
  <si>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</si>
  <si>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</si>
  <si>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</si>
  <si>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</si>
  <si>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</si>
  <si>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</si>
  <si>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</si>
  <si>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</si>
  <si>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</si>
  <si>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</si>
  <si>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</si>
  <si>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</si>
  <si>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</si>
  <si>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</si>
  <si>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</si>
  <si>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</si>
  <si>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</si>
  <si>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</si>
  <si>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</si>
  <si>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</si>
  <si>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</si>
  <si>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</si>
  <si>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</si>
  <si>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</si>
  <si>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</si>
  <si>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</si>
  <si>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</si>
  <si>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</si>
  <si>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</si>
  <si>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</si>
  <si>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</si>
  <si>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</si>
  <si>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</si>
  <si>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</si>
  <si>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</si>
  <si>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</si>
  <si>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</si>
  <si>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</si>
  <si>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</si>
  <si>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</si>
  <si>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</si>
  <si>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</si>
  <si>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</si>
  <si>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</si>
  <si>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</si>
  <si>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</si>
  <si>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</si>
  <si>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</si>
  <si>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</si>
  <si>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</si>
  <si>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</si>
  <si>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</si>
  <si>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</si>
  <si>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</si>
  <si>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</si>
  <si>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</si>
  <si>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</si>
  <si>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</si>
  <si>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</si>
  <si>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</si>
  <si>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</si>
  <si>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</si>
  <si>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</si>
  <si>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</si>
  <si>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</si>
  <si>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</si>
  <si>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</si>
  <si>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</si>
  <si>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</si>
  <si>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</si>
  <si>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</si>
  <si>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</si>
  <si>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</si>
  <si>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</si>
  <si>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</si>
  <si>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</si>
  <si>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</si>
  <si>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</si>
  <si>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</si>
  <si>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</si>
  <si>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</si>
  <si>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</si>
  <si>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</si>
  <si>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</si>
  <si>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</si>
  <si>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</si>
  <si>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</si>
  <si>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</si>
  <si>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</si>
  <si>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</si>
  <si>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</si>
  <si>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</si>
  <si>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</si>
  <si>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</si>
  <si>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</si>
  <si>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</si>
  <si>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</si>
  <si>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</si>
  <si>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</si>
  <si>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</si>
  <si>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</si>
  <si>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</si>
  <si>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</si>
  <si>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</si>
  <si>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</si>
  <si>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</si>
  <si>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</si>
  <si>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</si>
  <si>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</si>
  <si>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</si>
  <si>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</si>
  <si>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</si>
  <si>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</si>
  <si>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</si>
  <si>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</si>
  <si>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</si>
  <si>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</si>
  <si>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</si>
  <si>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</si>
  <si>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</si>
  <si>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</si>
  <si>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</si>
  <si>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</si>
  <si>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</si>
  <si>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</si>
  <si>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</si>
  <si>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</si>
  <si>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</si>
  <si>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</si>
  <si>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</si>
  <si>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</si>
  <si>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</si>
  <si>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</si>
  <si>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</si>
  <si>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</si>
  <si>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</si>
  <si>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</si>
  <si>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</si>
  <si>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</si>
  <si>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</si>
  <si>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</si>
  <si>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</si>
  <si>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</si>
  <si>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</si>
  <si>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</si>
  <si>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</si>
  <si>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</si>
  <si>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</si>
  <si>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</si>
  <si>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</si>
  <si>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</si>
  <si>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</si>
  <si>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</si>
  <si>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</si>
  <si>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</si>
  <si>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</si>
  <si>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</si>
  <si>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</si>
  <si>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</si>
  <si>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</si>
  <si>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</si>
  <si>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</si>
  <si>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</si>
  <si>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</si>
  <si>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</si>
  <si>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</si>
  <si>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</si>
  <si>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</si>
  <si>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</si>
  <si>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</si>
  <si>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</si>
  <si>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</si>
  <si>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</si>
  <si>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</si>
  <si>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</si>
  <si>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</si>
  <si>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</si>
  <si>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</si>
  <si>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</si>
  <si>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</si>
  <si>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</si>
  <si>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</si>
  <si>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</si>
  <si>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</si>
  <si>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</si>
  <si>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</si>
  <si>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</si>
  <si>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</si>
  <si>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</si>
  <si>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</si>
  <si>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</si>
  <si>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</si>
  <si>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</si>
  <si>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</si>
  <si>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</si>
  <si>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</si>
  <si>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</si>
  <si>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</si>
  <si>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</si>
  <si>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</si>
  <si>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</si>
  <si>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</si>
  <si>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</si>
  <si>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</si>
  <si>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</si>
  <si>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</si>
  <si>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</si>
  <si>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</si>
  <si>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</si>
  <si>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</si>
  <si>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</si>
  <si>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</si>
  <si>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</si>
  <si>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</si>
  <si>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</si>
  <si>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</si>
  <si>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</si>
  <si>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</si>
  <si>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</si>
  <si>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</si>
  <si>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</si>
  <si>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</si>
  <si>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</si>
  <si>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</si>
  <si>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</si>
  <si>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</si>
  <si>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</si>
  <si>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</si>
  <si>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</si>
  <si>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</si>
  <si>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</si>
  <si>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</si>
  <si>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</si>
  <si>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</si>
  <si>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</si>
  <si>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</si>
  <si>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</si>
  <si>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</si>
  <si>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</si>
  <si>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</si>
  <si>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</si>
  <si>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</si>
  <si>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</si>
  <si>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</si>
  <si>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</si>
  <si>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</si>
  <si>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</si>
  <si>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</si>
  <si>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</si>
  <si>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</si>
  <si>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</si>
  <si>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</si>
  <si>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</si>
  <si>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</si>
  <si>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</si>
  <si>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</si>
  <si>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</si>
  <si>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</si>
  <si>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</si>
  <si>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</si>
  <si>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</si>
  <si>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</si>
  <si>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</si>
  <si>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</si>
  <si>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</si>
  <si>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</si>
  <si>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</si>
  <si>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</si>
  <si>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</si>
  <si>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</si>
  <si>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</si>
  <si>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</si>
  <si>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</si>
  <si>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</si>
  <si>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</si>
  <si>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</si>
  <si>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</si>
  <si>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</si>
  <si>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</si>
  <si>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</si>
  <si>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</si>
  <si>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</si>
  <si>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</si>
  <si>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</si>
  <si>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</si>
  <si>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</si>
  <si>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</si>
  <si>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</si>
  <si>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</si>
  <si>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</si>
  <si>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</si>
  <si>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</si>
  <si>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</si>
  <si>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</si>
  <si>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</si>
  <si>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</si>
  <si>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</si>
  <si>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</si>
  <si>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</si>
  <si>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</si>
  <si>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</si>
  <si>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</si>
  <si>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</si>
  <si>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</si>
  <si>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</si>
  <si>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</si>
  <si>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</si>
  <si>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</si>
  <si>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</si>
  <si>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</si>
  <si>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</si>
  <si>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</si>
  <si>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</si>
  <si>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</si>
  <si>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</si>
  <si>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</si>
  <si>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</si>
  <si>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</si>
  <si>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</si>
  <si>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</si>
  <si>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</si>
  <si>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</si>
  <si>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</si>
  <si>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</si>
  <si>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</si>
  <si>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</si>
  <si>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</si>
  <si>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</si>
  <si>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</si>
  <si>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</si>
  <si>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</si>
  <si>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</si>
  <si>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</si>
  <si>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</si>
  <si>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</si>
  <si>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</si>
  <si>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</si>
  <si>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</si>
  <si>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</si>
  <si>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</si>
  <si>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</si>
  <si>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</si>
  <si>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</si>
  <si>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</si>
  <si>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</si>
  <si>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</si>
  <si>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</si>
  <si>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</si>
  <si>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</si>
  <si>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</si>
  <si>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</si>
  <si>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</si>
  <si>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</si>
  <si>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</si>
  <si>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</si>
  <si>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</si>
  <si>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</si>
  <si>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</si>
  <si>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</si>
  <si>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</si>
  <si>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</si>
  <si>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</si>
  <si>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</si>
  <si>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</si>
  <si>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</si>
  <si>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</si>
  <si>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</si>
  <si>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</si>
  <si>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</si>
  <si>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</si>
  <si>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</si>
  <si>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</si>
  <si>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</si>
  <si>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</si>
  <si>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</si>
  <si>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</si>
  <si>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</si>
  <si>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</si>
  <si>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</si>
  <si>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</si>
  <si>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</si>
  <si>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</si>
  <si>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</si>
  <si>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</si>
  <si>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</si>
  <si>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</si>
  <si>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</si>
  <si>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</si>
  <si>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</si>
  <si>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</si>
  <si>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</si>
  <si>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</si>
  <si>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</si>
  <si>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</si>
  <si>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</si>
  <si>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</si>
  <si>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</si>
  <si>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</si>
  <si>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</si>
  <si>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</si>
  <si>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</si>
  <si>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</si>
  <si>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</si>
  <si>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</si>
  <si>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</si>
  <si>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</si>
  <si>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</si>
  <si>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</si>
  <si>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</si>
  <si>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</si>
  <si>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</si>
  <si>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</si>
  <si>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</si>
  <si>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</si>
  <si>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</si>
  <si>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</si>
  <si>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</si>
  <si>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</si>
  <si>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</si>
  <si>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</si>
  <si>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</si>
  <si>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</si>
  <si>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</si>
  <si>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</si>
  <si>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</si>
  <si>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</si>
  <si>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</si>
  <si>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</si>
  <si>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</si>
  <si>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</si>
  <si>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</si>
  <si>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</si>
  <si>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</si>
  <si>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</si>
  <si>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</si>
  <si>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</si>
  <si>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</si>
  <si>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</si>
  <si>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</si>
  <si>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</si>
  <si>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</si>
  <si>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</si>
  <si>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</si>
  <si>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</si>
  <si>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</si>
  <si>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</si>
  <si>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</si>
  <si>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</si>
  <si>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</si>
  <si>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</si>
  <si>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</si>
  <si>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</si>
  <si>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</si>
  <si>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</si>
  <si>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</si>
  <si>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</si>
  <si>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</si>
  <si>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</si>
  <si>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</si>
  <si>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</si>
  <si>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</si>
  <si>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</si>
  <si>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</si>
  <si>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</si>
  <si>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</si>
  <si>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</si>
  <si>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</si>
  <si>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</si>
  <si>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</si>
  <si>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</si>
  <si>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</si>
  <si>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</si>
  <si>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</si>
  <si>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</si>
  <si>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</si>
  <si>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</si>
  <si>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</si>
  <si>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</si>
  <si>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</si>
  <si>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</si>
  <si>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</si>
  <si>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</si>
  <si>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</si>
  <si>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</si>
  <si>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</si>
  <si>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</si>
  <si>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</si>
  <si>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</si>
  <si>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</si>
  <si>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</si>
  <si>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</si>
  <si>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</si>
  <si>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</si>
  <si>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</si>
  <si>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</si>
  <si>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</si>
  <si>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</si>
  <si>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</si>
  <si>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</si>
  <si>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</si>
  <si>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</si>
  <si>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</si>
  <si>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</si>
  <si>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</si>
  <si>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</si>
  <si>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</si>
  <si>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</si>
  <si>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</si>
  <si>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</si>
  <si>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</si>
  <si>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</si>
  <si>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</si>
  <si>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</si>
  <si>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</si>
  <si>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</si>
  <si>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</si>
  <si>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</si>
  <si>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</si>
  <si>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</si>
  <si>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</si>
  <si>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</si>
  <si>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</si>
  <si>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</si>
  <si>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</si>
  <si>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</si>
  <si>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</si>
  <si>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</si>
  <si>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</si>
  <si>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</si>
  <si>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</si>
  <si>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</si>
  <si>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</si>
  <si>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</si>
  <si>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</si>
  <si>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</si>
  <si>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</si>
  <si>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</si>
  <si>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</si>
  <si>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</si>
  <si>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</si>
  <si>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</si>
  <si>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</si>
  <si>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</si>
  <si>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</si>
  <si>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</si>
  <si>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</si>
  <si>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</si>
  <si>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</si>
  <si>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</si>
  <si>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</si>
  <si>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</si>
  <si>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</si>
  <si>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</si>
  <si>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</si>
  <si>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</si>
  <si>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</si>
  <si>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</si>
  <si>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</si>
  <si>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</si>
  <si>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</si>
  <si>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</si>
  <si>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</si>
  <si>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</si>
  <si>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</si>
  <si>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</si>
  <si>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</si>
  <si>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</si>
  <si>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</si>
  <si>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</si>
  <si>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</si>
  <si>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</si>
  <si>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</si>
  <si>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</si>
  <si>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</si>
  <si>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</si>
  <si>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</si>
  <si>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</si>
  <si>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</si>
  <si>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</si>
  <si>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</si>
  <si>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</si>
  <si>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</si>
  <si>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</si>
  <si>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</si>
  <si>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</si>
  <si>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</si>
  <si>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</si>
  <si>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</si>
  <si>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</si>
  <si>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</si>
  <si>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</si>
  <si>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</si>
  <si>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</si>
  <si>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</si>
  <si>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</si>
  <si>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</si>
  <si>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</si>
  <si>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</si>
  <si>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</si>
  <si>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</si>
  <si>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</si>
  <si>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</si>
  <si>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</si>
  <si>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</si>
  <si>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</si>
  <si>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</si>
  <si>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</si>
  <si>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</si>
  <si>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</si>
  <si>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</si>
  <si>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</si>
  <si>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</si>
  <si>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</si>
  <si>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</si>
  <si>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</si>
  <si>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</si>
  <si>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</si>
  <si>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</si>
  <si>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</si>
  <si>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</si>
  <si>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</si>
  <si>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</si>
  <si>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</si>
  <si>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</si>
  <si>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</si>
  <si>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</si>
  <si>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</si>
  <si>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</si>
  <si>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</si>
  <si>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</si>
  <si>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</si>
  <si>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</si>
  <si>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</si>
  <si>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</si>
  <si>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</si>
  <si>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</si>
  <si>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</si>
  <si>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</si>
  <si>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</si>
  <si>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</si>
  <si>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</si>
  <si>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</si>
  <si>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</si>
  <si>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</si>
  <si>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</si>
  <si>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</si>
  <si>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</si>
  <si>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</si>
  <si>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</si>
  <si>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</si>
  <si>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</si>
  <si>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</si>
  <si>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</si>
  <si>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</si>
  <si>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</si>
  <si>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</si>
  <si>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</si>
  <si>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</si>
  <si>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</si>
  <si>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</si>
  <si>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</si>
  <si>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</si>
  <si>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</si>
  <si>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</si>
  <si>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</si>
  <si>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</si>
  <si>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</si>
  <si>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</si>
  <si>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</si>
  <si>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</si>
  <si>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</si>
  <si>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</si>
  <si>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</si>
  <si>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</si>
  <si>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</si>
  <si>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</si>
  <si>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</si>
  <si>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</si>
  <si>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</si>
  <si>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</si>
  <si>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</si>
  <si>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</si>
  <si>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</si>
  <si>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</si>
  <si>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</si>
  <si>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</si>
  <si>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</si>
  <si>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</si>
  <si>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</si>
  <si>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</si>
  <si>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</si>
  <si>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</si>
  <si>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</si>
  <si>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</si>
  <si>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</si>
  <si>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</si>
  <si>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</si>
  <si>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</si>
  <si>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</si>
  <si>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</si>
  <si>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</si>
  <si>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</si>
  <si>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</si>
  <si>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</si>
  <si>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</si>
  <si>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</si>
  <si>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</si>
  <si>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</si>
  <si>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</si>
  <si>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</si>
  <si>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</si>
  <si>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</si>
  <si>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</si>
  <si>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</si>
  <si>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</si>
  <si>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</si>
  <si>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</si>
  <si>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</si>
  <si>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</si>
  <si>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</si>
  <si>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</si>
  <si>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</si>
  <si>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</si>
  <si>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</si>
  <si>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</si>
  <si>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</si>
  <si>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</si>
  <si>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</si>
  <si>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</si>
  <si>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</si>
  <si>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</si>
  <si>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</si>
  <si>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</si>
  <si>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</si>
  <si>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</si>
  <si>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</si>
  <si>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</si>
  <si>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</si>
  <si>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</si>
  <si>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</si>
  <si>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</si>
  <si>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</si>
  <si>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</si>
  <si>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</si>
  <si>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</si>
  <si>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</si>
  <si>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</si>
  <si>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</si>
  <si>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</si>
  <si>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</si>
  <si>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</si>
  <si>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</si>
  <si>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</si>
  <si>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</si>
  <si>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</si>
  <si>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</si>
  <si>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</si>
  <si>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</si>
  <si>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</si>
  <si>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</si>
  <si>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</si>
  <si>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</si>
  <si>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</si>
  <si>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</si>
  <si>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</si>
  <si>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</si>
  <si>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</si>
  <si>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</si>
  <si>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</si>
  <si>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</si>
  <si>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</si>
  <si>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</si>
  <si>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</si>
  <si>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</si>
  <si>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</si>
  <si>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</si>
  <si>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</si>
  <si>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</si>
  <si>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</si>
  <si>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</si>
  <si>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</si>
  <si>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</si>
  <si>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</si>
  <si>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</si>
  <si>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</si>
  <si>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</si>
  <si>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</si>
  <si>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</si>
  <si>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</si>
  <si>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</si>
  <si>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</si>
  <si>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</si>
  <si>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</si>
  <si>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</si>
  <si>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</si>
  <si>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</si>
  <si>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</si>
  <si>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</si>
  <si>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</si>
  <si>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</si>
  <si>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</si>
  <si>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</si>
  <si>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</si>
  <si>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</si>
  <si>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</si>
  <si>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</si>
  <si>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</si>
  <si>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</si>
  <si>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</si>
  <si>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</si>
  <si>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</si>
  <si>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</si>
  <si>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</si>
  <si>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</si>
  <si>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</si>
  <si>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</si>
  <si>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</si>
  <si>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</si>
  <si>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</si>
  <si>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</si>
  <si>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</si>
  <si>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</si>
  <si>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</si>
  <si>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</si>
  <si>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</si>
  <si>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</si>
  <si>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</si>
  <si>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</si>
  <si>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</si>
  <si>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</si>
  <si>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</si>
  <si>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</si>
  <si>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</si>
  <si>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</si>
  <si>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</si>
  <si>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</si>
  <si>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</si>
  <si>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</si>
  <si>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</si>
  <si>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</si>
  <si>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</si>
  <si>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</si>
  <si>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</si>
  <si>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</si>
  <si>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</si>
  <si>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</si>
  <si>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</si>
  <si>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</si>
  <si>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</si>
  <si>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</si>
  <si>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</si>
  <si>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</si>
  <si>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</si>
  <si>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</si>
  <si>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</si>
  <si>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</si>
  <si>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</si>
  <si>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</si>
  <si>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</si>
  <si>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</si>
  <si>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</si>
  <si>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</si>
  <si>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</si>
  <si>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</si>
  <si>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</si>
  <si>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</si>
  <si>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</si>
  <si>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</si>
  <si>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</si>
  <si>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</si>
  <si>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</si>
  <si>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</si>
  <si>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</si>
  <si>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</si>
  <si>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</si>
  <si>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</si>
  <si>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</si>
  <si>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</si>
  <si>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</si>
  <si>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</si>
  <si>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</si>
  <si>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</si>
  <si>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</si>
  <si>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</si>
  <si>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</si>
  <si>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</si>
  <si>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</si>
  <si>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</si>
  <si>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</si>
  <si>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</si>
  <si>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</si>
  <si>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</si>
  <si>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</si>
  <si>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</si>
  <si>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</si>
  <si>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</si>
  <si>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</si>
  <si>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</si>
  <si>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</si>
  <si>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</si>
  <si>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</si>
  <si>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</si>
  <si>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</si>
  <si>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</si>
  <si>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</si>
  <si>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</si>
  <si>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</si>
  <si>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</si>
  <si>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</si>
  <si>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</si>
  <si>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</si>
  <si>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</si>
  <si>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</si>
  <si>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</si>
  <si>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</si>
  <si>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</si>
  <si>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</si>
  <si>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</si>
  <si>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</si>
  <si>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</si>
  <si>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</si>
  <si>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</si>
  <si>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</si>
  <si>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</si>
  <si>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</si>
  <si>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</si>
  <si>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</si>
  <si>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</si>
  <si>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</si>
  <si>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</si>
  <si>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</si>
  <si>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</si>
  <si>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</si>
  <si>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</si>
  <si>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</si>
  <si>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</si>
  <si>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</si>
  <si>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</si>
  <si>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</si>
  <si>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</si>
  <si>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</si>
  <si>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</si>
  <si>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</si>
  <si>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</si>
  <si>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</si>
  <si>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</si>
  <si>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</si>
  <si>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</si>
  <si>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</si>
  <si>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</si>
  <si>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</si>
  <si>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</si>
  <si>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</si>
  <si>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</si>
  <si>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</si>
  <si>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</si>
  <si>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</si>
  <si>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</si>
  <si>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</si>
  <si>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</si>
  <si>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</si>
  <si>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</si>
  <si>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</si>
  <si>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</si>
  <si>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</si>
  <si>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</si>
  <si>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</si>
  <si>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</si>
  <si>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</si>
  <si>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</si>
  <si>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</si>
  <si>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</si>
  <si>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</si>
  <si>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</si>
  <si>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</si>
  <si>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</si>
  <si>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</si>
  <si>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</si>
  <si>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</si>
  <si>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</si>
  <si>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</si>
  <si>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</si>
  <si>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</si>
  <si>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</si>
  <si>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</si>
  <si>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</si>
  <si>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</si>
  <si>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</si>
  <si>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</si>
  <si>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</si>
  <si>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</si>
  <si>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</si>
  <si>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</si>
  <si>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</si>
  <si>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</si>
  <si>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</si>
  <si>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</si>
  <si>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</si>
  <si>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</si>
  <si>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</si>
  <si>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</si>
  <si>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</si>
  <si>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</si>
  <si>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</si>
  <si>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</si>
  <si>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</si>
  <si>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</si>
  <si>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</si>
  <si>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</si>
  <si>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</si>
  <si>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</si>
  <si>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</si>
  <si>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</si>
  <si>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</si>
  <si>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</si>
  <si>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</si>
  <si>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</si>
  <si>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</si>
  <si>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</si>
  <si>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</si>
  <si>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</si>
  <si>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</si>
  <si>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</si>
  <si>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</si>
  <si>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</si>
  <si>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</si>
  <si>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</si>
  <si>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</si>
  <si>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</si>
  <si>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</si>
  <si>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</si>
  <si>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</si>
  <si>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</si>
  <si>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</si>
  <si>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</si>
  <si>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</si>
  <si>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</si>
  <si>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</si>
  <si>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</si>
  <si>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</si>
  <si>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</si>
  <si>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</si>
  <si>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</si>
  <si>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</si>
  <si>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</si>
  <si>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</si>
  <si>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</si>
  <si>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</si>
  <si>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</si>
  <si>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</si>
  <si>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</si>
  <si>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</si>
  <si>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</si>
  <si>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</si>
  <si>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</si>
  <si>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</si>
  <si>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</si>
  <si>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</si>
  <si>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</si>
  <si>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</si>
  <si>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</si>
  <si>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</si>
  <si>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</si>
  <si>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</si>
  <si>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</si>
  <si>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</si>
  <si>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</si>
  <si>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</si>
  <si>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</si>
  <si>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</si>
  <si>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</si>
  <si>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</si>
  <si>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</si>
  <si>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</si>
  <si>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</si>
  <si>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</si>
  <si>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</si>
  <si>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</si>
  <si>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</si>
  <si>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</si>
  <si>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</si>
  <si>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</si>
  <si>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</si>
  <si>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</si>
  <si>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</si>
  <si>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</si>
  <si>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</si>
  <si>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</si>
  <si>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</si>
  <si>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</si>
  <si>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</si>
  <si>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</si>
  <si>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</si>
  <si>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</si>
  <si>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</si>
  <si>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</si>
  <si>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</si>
  <si>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</si>
  <si>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</si>
  <si>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</si>
  <si>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</si>
  <si>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</si>
  <si>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</si>
  <si>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</si>
  <si>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</si>
  <si>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</si>
  <si>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</si>
  <si>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</si>
  <si>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</si>
  <si>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</si>
  <si>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</si>
  <si>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</si>
  <si>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</si>
  <si>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</si>
  <si>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</si>
  <si>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</si>
  <si>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</si>
  <si>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</si>
  <si>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</si>
  <si>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</si>
  <si>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</si>
  <si>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</si>
  <si>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</si>
  <si>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</si>
  <si>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</si>
  <si>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</si>
  <si>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</si>
  <si>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</si>
  <si>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</si>
  <si>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</si>
  <si>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</si>
  <si>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</si>
  <si>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</si>
  <si>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</si>
  <si>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</si>
  <si>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</si>
  <si>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</si>
  <si>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</si>
  <si>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</si>
  <si>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</si>
  <si>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</si>
  <si>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</si>
  <si>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</si>
  <si>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</si>
  <si>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</si>
  <si>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</si>
  <si>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</si>
  <si>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</si>
  <si>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</si>
  <si>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</si>
  <si>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</si>
  <si>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</si>
  <si>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</si>
  <si>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</si>
  <si>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</si>
  <si>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</si>
  <si>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</si>
  <si>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</si>
  <si>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</si>
  <si>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</si>
  <si>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</si>
  <si>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</si>
  <si>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</si>
  <si>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</si>
  <si>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</si>
  <si>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</si>
  <si>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</si>
  <si>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</si>
  <si>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</si>
  <si>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</si>
  <si>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</si>
  <si>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</si>
  <si>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</si>
  <si>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</si>
  <si>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</si>
  <si>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</si>
  <si>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</si>
  <si>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</si>
  <si>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</si>
  <si>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</si>
  <si>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</si>
  <si>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</si>
  <si>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</si>
  <si>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</si>
  <si>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</si>
  <si>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</si>
  <si>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</si>
  <si>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</si>
  <si>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</si>
  <si>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</si>
  <si>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</si>
  <si>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</si>
  <si>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</si>
  <si>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</si>
  <si>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</si>
  <si>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</si>
  <si>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</si>
  <si>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</si>
  <si>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</si>
  <si>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</si>
  <si>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</si>
  <si>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</si>
  <si>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</si>
  <si>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</si>
  <si>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</si>
  <si>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</si>
  <si>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</si>
  <si>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</si>
  <si>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</si>
  <si>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</si>
  <si>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</si>
  <si>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</si>
  <si>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</si>
  <si>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</si>
  <si>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</si>
  <si>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</si>
  <si>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</si>
  <si>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</si>
  <si>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</si>
  <si>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</si>
  <si>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</si>
  <si>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</si>
  <si>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</si>
  <si>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</si>
  <si>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</si>
  <si>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</si>
  <si>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</si>
  <si>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</si>
  <si>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</si>
  <si>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</si>
  <si>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</si>
  <si>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</si>
  <si>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</si>
  <si>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</si>
  <si>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</si>
  <si>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</si>
  <si>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</si>
  <si>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</si>
  <si>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</si>
  <si>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</si>
  <si>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</si>
  <si>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</si>
  <si>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</si>
  <si>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</si>
  <si>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</si>
  <si>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</si>
  <si>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</si>
  <si>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</si>
  <si>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</si>
  <si>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</si>
  <si>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</si>
  <si>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</si>
  <si>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</si>
  <si>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</si>
  <si>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</si>
  <si>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</si>
  <si>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</si>
  <si>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</si>
  <si>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</si>
  <si>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</si>
  <si>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</si>
  <si>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</si>
  <si>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</si>
  <si>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</si>
  <si>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</si>
  <si>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</si>
  <si>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</si>
  <si>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</si>
  <si>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</si>
  <si>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</si>
  <si>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</si>
  <si>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</si>
  <si>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</si>
  <si>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</si>
  <si>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</si>
  <si>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</si>
  <si>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</si>
  <si>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</si>
  <si>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</si>
  <si>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</si>
  <si>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</si>
  <si>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</si>
  <si>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</si>
  <si>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</si>
  <si>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</si>
  <si>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</si>
  <si>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</si>
  <si>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</si>
  <si>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</si>
  <si>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</si>
  <si>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</si>
  <si>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</si>
  <si>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</si>
  <si>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</si>
  <si>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</si>
  <si>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</si>
  <si>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</si>
  <si>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</si>
  <si>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</si>
  <si>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</si>
  <si>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</si>
  <si>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</si>
  <si>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</si>
  <si>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</si>
  <si>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</si>
  <si>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</si>
  <si>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</si>
  <si>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</si>
  <si>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</si>
  <si>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</si>
  <si>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</si>
  <si>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</si>
  <si>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</si>
  <si>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</si>
  <si>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</si>
  <si>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</si>
  <si>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</si>
  <si>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</si>
  <si>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</si>
  <si>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</si>
  <si>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</si>
  <si>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</si>
  <si>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</si>
  <si>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</si>
  <si>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</si>
  <si>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</si>
  <si>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</si>
  <si>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</si>
  <si>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</si>
  <si>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</si>
  <si>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</si>
  <si>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</si>
  <si>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</si>
  <si>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</si>
  <si>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</si>
  <si>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</si>
  <si>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</si>
  <si>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</si>
  <si>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</si>
  <si>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</si>
  <si>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</si>
  <si>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</si>
  <si>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</si>
  <si>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</si>
  <si>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</si>
  <si>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</si>
  <si>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</si>
  <si>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</si>
  <si>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</si>
  <si>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</si>
  <si>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</si>
  <si>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</si>
  <si>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</si>
  <si>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</si>
  <si>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</si>
  <si>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</si>
  <si>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</si>
  <si>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</si>
  <si>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</si>
  <si>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</si>
  <si>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</si>
  <si>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</si>
  <si>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</si>
  <si>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</si>
  <si>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</si>
  <si>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</si>
  <si>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</si>
  <si>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</si>
  <si>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</si>
  <si>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</si>
  <si>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</si>
  <si>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</si>
  <si>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</si>
  <si>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</si>
  <si>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</si>
  <si>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</si>
  <si>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</si>
  <si>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</si>
  <si>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</si>
  <si>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</si>
  <si>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</si>
  <si>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</si>
  <si>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</si>
  <si>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</si>
  <si>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</si>
  <si>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</si>
  <si>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</si>
  <si>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</si>
  <si>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</si>
  <si>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</si>
  <si>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</si>
  <si>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</si>
  <si>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</si>
  <si>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</si>
  <si>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</si>
  <si>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</si>
  <si>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</si>
  <si>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</si>
  <si>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</si>
  <si>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</si>
  <si>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</si>
  <si>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</si>
  <si>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</si>
  <si>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</si>
  <si>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</si>
  <si>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</si>
  <si>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</si>
  <si>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</si>
  <si>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</si>
  <si>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</si>
  <si>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</si>
  <si>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</si>
  <si>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</si>
  <si>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</si>
  <si>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</si>
  <si>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</si>
  <si>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</si>
  <si>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</si>
  <si>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</si>
  <si>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</si>
  <si>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</si>
  <si>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</si>
  <si>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</si>
  <si>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</si>
  <si>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</si>
  <si>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</si>
  <si>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</si>
  <si>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</si>
  <si>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</si>
  <si>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</si>
  <si>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</si>
  <si>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</si>
  <si>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</si>
  <si>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</si>
  <si>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</si>
  <si>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</si>
  <si>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</si>
  <si>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</si>
  <si>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</si>
  <si>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</si>
  <si>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</si>
  <si>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</si>
  <si>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</si>
  <si>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</si>
  <si>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</si>
  <si>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</si>
  <si>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</si>
  <si>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</si>
  <si>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</si>
  <si>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</si>
  <si>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</si>
  <si>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</si>
  <si>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</si>
  <si>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</si>
  <si>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</si>
  <si>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</si>
  <si>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</si>
  <si>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</si>
  <si>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</si>
  <si>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</si>
  <si>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</si>
  <si>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</si>
  <si>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</si>
  <si>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</si>
  <si>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</si>
  <si>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</si>
  <si>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</si>
  <si>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</si>
  <si>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</si>
  <si>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</si>
  <si>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</si>
  <si>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</si>
  <si>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</si>
  <si>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</si>
  <si>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</si>
  <si>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</si>
  <si>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</si>
  <si>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</si>
  <si>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</si>
  <si>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</si>
  <si>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</si>
  <si>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</si>
  <si>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</si>
  <si>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</si>
  <si>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</si>
  <si>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</si>
  <si>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</si>
  <si>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</si>
  <si>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</si>
  <si>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</si>
  <si>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</si>
  <si>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</si>
  <si>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</si>
  <si>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</si>
  <si>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</si>
  <si>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</si>
  <si>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</si>
  <si>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</si>
  <si>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</si>
  <si>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</si>
  <si>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</si>
  <si>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</si>
  <si>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</si>
  <si>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</si>
  <si>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</si>
  <si>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</si>
  <si>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</si>
  <si>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</si>
  <si>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</si>
  <si>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</si>
  <si>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</si>
  <si>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</si>
  <si>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</si>
  <si>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</si>
  <si>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</si>
  <si>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</si>
  <si>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</si>
  <si>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</si>
  <si>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</si>
  <si>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</si>
  <si>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</si>
  <si>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</si>
  <si>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</si>
  <si>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</si>
  <si>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</si>
  <si>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</si>
  <si>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</si>
  <si>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</si>
  <si>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</si>
  <si>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</si>
  <si>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</si>
  <si>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</si>
  <si>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</si>
  <si>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</si>
  <si>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</si>
  <si>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</si>
  <si>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</si>
  <si>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</si>
  <si>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</si>
  <si>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</si>
  <si>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</si>
  <si>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</si>
  <si>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</si>
  <si>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</si>
  <si>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</si>
  <si>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</si>
  <si>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</si>
  <si>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</si>
  <si>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</si>
  <si>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</si>
  <si>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</si>
  <si>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</si>
  <si>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</si>
  <si>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</si>
  <si>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</si>
  <si>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</si>
  <si>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</si>
  <si>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</si>
  <si>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</si>
  <si>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</si>
  <si>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</si>
  <si>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</si>
  <si>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</si>
  <si>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</si>
  <si>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</si>
  <si>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</si>
  <si>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</si>
  <si>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</si>
  <si>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</si>
  <si>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</si>
  <si>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</si>
  <si>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</si>
  <si>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</si>
  <si>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</si>
  <si>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</si>
  <si>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</si>
  <si>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</si>
  <si>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</si>
  <si>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</si>
  <si>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</si>
  <si>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</si>
  <si>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</si>
  <si>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</si>
  <si>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</si>
  <si>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</si>
  <si>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</si>
  <si>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</si>
  <si>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</si>
  <si>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</si>
  <si>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</si>
  <si>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</si>
  <si>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</si>
  <si>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</si>
  <si>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</si>
  <si>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</si>
  <si>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</si>
  <si>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</si>
  <si>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</si>
  <si>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</si>
  <si>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</si>
  <si>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</si>
  <si>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</si>
  <si>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</si>
  <si>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</si>
  <si>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</si>
  <si>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</si>
  <si>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</si>
  <si>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</si>
  <si>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</si>
  <si>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</si>
  <si>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</si>
  <si>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</si>
  <si>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</si>
  <si>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</si>
  <si>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</si>
  <si>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</si>
  <si>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</si>
  <si>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</si>
  <si>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</si>
  <si>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</si>
  <si>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</si>
  <si>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</si>
  <si>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</si>
  <si>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</si>
  <si>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</si>
  <si>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</si>
  <si>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</si>
  <si>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</si>
  <si>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</si>
  <si>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</si>
  <si>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</si>
  <si>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</si>
  <si>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</si>
  <si>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</si>
  <si>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</si>
  <si>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</si>
  <si>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</si>
  <si>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</si>
  <si>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</si>
  <si>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</si>
  <si>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</si>
  <si>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</si>
  <si>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</si>
  <si>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</si>
  <si>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</si>
  <si>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</si>
  <si>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</si>
  <si>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</si>
  <si>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</si>
  <si>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</si>
  <si>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</si>
  <si>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</si>
  <si>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</si>
  <si>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</si>
  <si>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</si>
  <si>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</si>
  <si>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</si>
  <si>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</si>
  <si>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</si>
  <si>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</si>
  <si>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</si>
  <si>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</si>
  <si>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</si>
  <si>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</si>
  <si>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</si>
  <si>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</si>
  <si>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</si>
  <si>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</si>
  <si>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</si>
  <si>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</si>
  <si>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</si>
  <si>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</si>
  <si>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</si>
  <si>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</si>
  <si>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</si>
  <si>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</si>
  <si>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</si>
  <si>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</si>
  <si>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</si>
  <si>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</si>
  <si>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</si>
  <si>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</si>
  <si>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</si>
  <si>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</si>
  <si>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</si>
  <si>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</si>
  <si>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</si>
  <si>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</si>
  <si>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</si>
  <si>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</si>
  <si>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</si>
  <si>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</si>
  <si>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</si>
  <si>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</si>
  <si>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</si>
  <si>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</si>
  <si>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</si>
  <si>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</si>
  <si>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</si>
  <si>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</si>
  <si>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</si>
  <si>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</si>
  <si>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</si>
  <si>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</si>
  <si>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</si>
  <si>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</si>
  <si>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</si>
  <si>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</si>
  <si>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</si>
  <si>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</si>
  <si>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</si>
  <si>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</si>
  <si>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</si>
  <si>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</si>
  <si>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</si>
  <si>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</si>
  <si>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</si>
  <si>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</si>
  <si>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</si>
  <si>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</si>
  <si>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</si>
  <si>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</si>
  <si>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</si>
  <si>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</si>
  <si>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</si>
  <si>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</si>
  <si>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</si>
  <si>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</si>
  <si>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</si>
  <si>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</si>
  <si>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</si>
  <si>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</si>
  <si>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</si>
  <si>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</si>
  <si>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</si>
  <si>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</si>
  <si>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</si>
  <si>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</si>
  <si>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</si>
  <si>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</si>
  <si>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</si>
  <si>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</si>
  <si>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</si>
  <si>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</si>
  <si>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</si>
  <si>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</si>
  <si>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</si>
  <si>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</si>
  <si>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</si>
  <si>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</si>
  <si>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</si>
  <si>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</si>
  <si>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</si>
  <si>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</si>
  <si>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</si>
  <si>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</si>
  <si>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</si>
  <si>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</si>
  <si>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</si>
  <si>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</si>
  <si>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</si>
  <si>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</si>
  <si>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</si>
  <si>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</si>
  <si>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</si>
  <si>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</si>
  <si>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</si>
  <si>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</si>
  <si>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</si>
  <si>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</si>
  <si>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</si>
  <si>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</si>
  <si>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</si>
  <si>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</si>
  <si>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</si>
  <si>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</si>
  <si>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</si>
  <si>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</si>
  <si>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</si>
  <si>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</si>
  <si>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</si>
  <si>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</si>
  <si>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</si>
  <si>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</si>
  <si>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</si>
  <si>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</si>
  <si>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</si>
  <si>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</si>
  <si>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</si>
  <si>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</si>
  <si>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</si>
  <si>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</si>
  <si>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</si>
  <si>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</si>
  <si>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</si>
  <si>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</si>
  <si>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</si>
  <si>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</si>
  <si>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</si>
  <si>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</si>
  <si>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</si>
  <si>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</si>
  <si>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</si>
  <si>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</si>
  <si>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</si>
  <si>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</si>
  <si>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</si>
  <si>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</si>
  <si>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</si>
  <si>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</si>
  <si>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</si>
  <si>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</si>
  <si>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</si>
  <si>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</si>
  <si>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</si>
  <si>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</si>
  <si>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</si>
  <si>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</si>
  <si>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</si>
  <si>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</si>
  <si>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</si>
  <si>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</si>
  <si>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</si>
  <si>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</si>
  <si>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</si>
  <si>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</si>
  <si>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</si>
  <si>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</si>
  <si>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</si>
  <si>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</si>
  <si>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</si>
  <si>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</si>
  <si>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</si>
  <si>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</si>
  <si>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</si>
  <si>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</si>
  <si>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</si>
  <si>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</si>
  <si>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</si>
  <si>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</si>
  <si>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</si>
  <si>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</si>
  <si>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</si>
  <si>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</si>
  <si>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</si>
  <si>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</si>
  <si>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</si>
  <si>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</si>
  <si>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</si>
  <si>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</si>
  <si>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</si>
  <si>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</si>
  <si>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</si>
  <si>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</si>
  <si>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</si>
  <si>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</si>
  <si>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</si>
  <si>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</si>
  <si>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</si>
  <si>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</si>
  <si>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</si>
  <si>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</si>
  <si>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</si>
  <si>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</si>
  <si>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</si>
  <si>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</si>
  <si>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</si>
  <si>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</si>
  <si>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</si>
  <si>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</si>
  <si>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</si>
  <si>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</si>
  <si>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</si>
  <si>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</si>
  <si>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</si>
  <si>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</si>
  <si>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</si>
  <si>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</si>
  <si>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</si>
  <si>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</si>
  <si>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</si>
  <si>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</si>
  <si>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</si>
  <si>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</si>
  <si>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</si>
  <si>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</si>
  <si>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</si>
  <si>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</si>
  <si>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</si>
  <si>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</si>
  <si>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</si>
  <si>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</si>
  <si>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</si>
  <si>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</si>
  <si>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</si>
  <si>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</si>
  <si>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</si>
  <si>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</si>
  <si>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</si>
  <si>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</si>
  <si>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</si>
  <si>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</si>
  <si>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</si>
  <si>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</si>
  <si>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</si>
  <si>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</si>
  <si>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</si>
  <si>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</si>
  <si>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</si>
  <si>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</si>
  <si>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</si>
  <si>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</si>
  <si>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</si>
  <si>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</si>
  <si>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</si>
  <si>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</si>
  <si>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</si>
  <si>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</si>
  <si>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</si>
  <si>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</si>
  <si>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</si>
  <si>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</si>
  <si>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</si>
  <si>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</si>
  <si>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</si>
  <si>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</si>
  <si>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</si>
  <si>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</si>
  <si>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</si>
  <si>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</si>
  <si>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</si>
  <si>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</si>
  <si>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</si>
  <si>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</si>
  <si>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</si>
  <si>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</si>
  <si>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</si>
  <si>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</si>
  <si>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</si>
  <si>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</si>
  <si>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</si>
  <si>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</si>
  <si>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</si>
  <si>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</si>
  <si>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</si>
  <si>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</si>
  <si>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</si>
  <si>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</si>
  <si>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</si>
  <si>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</si>
  <si>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</si>
  <si>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</si>
  <si>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</si>
  <si>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</si>
  <si>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</si>
  <si>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</si>
  <si>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</si>
  <si>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</si>
  <si>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</si>
  <si>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</si>
  <si>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</si>
  <si>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</si>
  <si>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</si>
  <si>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</si>
  <si>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</si>
  <si>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</si>
  <si>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</si>
  <si>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</si>
  <si>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</si>
  <si>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</si>
  <si>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</si>
  <si>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</si>
  <si>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</si>
  <si>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</si>
  <si>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</si>
  <si>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</si>
  <si>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</si>
  <si>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</si>
  <si>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</si>
  <si>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</si>
  <si>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</si>
  <si>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</si>
  <si>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</si>
  <si>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</si>
  <si>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</si>
  <si>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</si>
  <si>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</si>
  <si>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</si>
  <si>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</si>
  <si>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</si>
  <si>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</si>
  <si>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</si>
  <si>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</si>
  <si>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</si>
  <si>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</si>
  <si>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</si>
  <si>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</si>
  <si>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</si>
  <si>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</si>
  <si>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</si>
  <si>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</si>
  <si>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</si>
  <si>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</si>
  <si>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</si>
  <si>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</si>
  <si>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</si>
  <si>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</si>
  <si>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</si>
  <si>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</si>
  <si>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</si>
  <si>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</si>
  <si>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</si>
  <si>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</si>
  <si>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</si>
  <si>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</si>
  <si>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</si>
  <si>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</si>
  <si>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</si>
  <si>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</si>
  <si>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</si>
  <si>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</si>
  <si>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</si>
  <si>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</si>
  <si>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</si>
  <si>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</si>
  <si>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</si>
  <si>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</si>
  <si>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</si>
  <si>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</si>
  <si>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</si>
  <si>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</si>
  <si>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</si>
  <si>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</si>
  <si>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</si>
  <si>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</si>
  <si>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</si>
  <si>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</si>
  <si>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</si>
  <si>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</si>
  <si>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</si>
  <si>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</si>
  <si>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</si>
  <si>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</si>
  <si>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</si>
  <si>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</si>
  <si>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</si>
  <si>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</si>
  <si>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</si>
  <si>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</si>
  <si>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</si>
  <si>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</si>
  <si>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</si>
  <si>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</si>
  <si>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</si>
  <si>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</si>
  <si>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</si>
  <si>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</si>
  <si>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</si>
  <si>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</si>
  <si>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</si>
  <si>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</si>
  <si>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</si>
  <si>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</si>
  <si>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</si>
  <si>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</si>
  <si>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</si>
  <si>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</si>
  <si>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</si>
  <si>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</si>
  <si>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</si>
  <si>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</si>
  <si>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</si>
  <si>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</si>
  <si>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</si>
  <si>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</si>
  <si>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</si>
  <si>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</si>
  <si>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</si>
  <si>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</si>
  <si>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</si>
  <si>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</si>
  <si>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</si>
  <si>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</si>
  <si>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</si>
  <si>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</si>
  <si>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</si>
  <si>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</si>
  <si>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</si>
  <si>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</si>
  <si>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</si>
  <si>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</si>
  <si>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</si>
  <si>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</si>
  <si>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</si>
  <si>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</si>
  <si>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</si>
  <si>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</si>
  <si>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</si>
  <si>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</si>
  <si>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</si>
  <si>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</si>
  <si>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</si>
  <si>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</si>
  <si>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</si>
  <si>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</si>
  <si>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</si>
  <si>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</si>
  <si>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</si>
  <si>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</si>
  <si>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</si>
  <si>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</si>
  <si>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</si>
  <si>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</si>
  <si>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</si>
  <si>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</si>
  <si>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</si>
  <si>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</si>
  <si>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</si>
  <si>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</si>
  <si>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</si>
  <si>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</si>
  <si>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</si>
  <si>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</si>
  <si>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</si>
  <si>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</si>
  <si>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</si>
  <si>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</si>
  <si>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</si>
  <si>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</si>
  <si>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</si>
  <si>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</si>
  <si>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</si>
  <si>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</si>
  <si>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</si>
  <si>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</si>
  <si>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</si>
  <si>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</si>
  <si>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</si>
  <si>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</si>
  <si>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</si>
  <si>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</si>
  <si>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</si>
  <si>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</si>
  <si>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</si>
  <si>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</si>
  <si>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</si>
  <si>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</si>
  <si>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</si>
  <si>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</si>
  <si>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</si>
  <si>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</si>
  <si>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</si>
  <si>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</si>
  <si>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</si>
  <si>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</si>
  <si>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</si>
  <si>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</si>
  <si>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</si>
  <si>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</si>
  <si>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</si>
  <si>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</si>
  <si>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</si>
  <si>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</si>
  <si>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</si>
  <si>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</si>
  <si>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</si>
  <si>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</si>
  <si>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</si>
  <si>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</si>
  <si>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</si>
  <si>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</si>
  <si>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</si>
  <si>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</si>
  <si>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</si>
  <si>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</si>
  <si>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</si>
  <si>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</si>
  <si>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</si>
  <si>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</si>
  <si>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</si>
  <si>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</si>
  <si>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</si>
  <si>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</si>
  <si>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</si>
  <si>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</si>
  <si>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</si>
  <si>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</si>
  <si>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</si>
  <si>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</si>
  <si>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</si>
  <si>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</si>
  <si>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</si>
  <si>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</si>
  <si>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</si>
  <si>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</si>
  <si>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</si>
  <si>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</si>
  <si>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</si>
  <si>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</si>
  <si>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</si>
  <si>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</si>
  <si>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</si>
  <si>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</si>
  <si>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</si>
  <si>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</si>
  <si>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</si>
  <si>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</si>
  <si>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</si>
  <si>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</si>
  <si>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</si>
  <si>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</si>
  <si>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</si>
  <si>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</si>
  <si>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</si>
  <si>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</si>
  <si>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</si>
  <si>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</si>
  <si>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</si>
  <si>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</si>
  <si>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</si>
  <si>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</si>
  <si>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</si>
  <si>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</si>
  <si>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</si>
  <si>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</si>
  <si>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</si>
  <si>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</si>
  <si>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</si>
  <si>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</si>
  <si>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</si>
  <si>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</si>
  <si>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</si>
  <si>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</si>
  <si>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</si>
  <si>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</si>
  <si>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</si>
  <si>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</si>
  <si>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</si>
  <si>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</si>
  <si>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</si>
  <si>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</si>
  <si>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</si>
  <si>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</si>
  <si>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</si>
  <si>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</si>
  <si>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</si>
  <si>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</si>
  <si>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</si>
  <si>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</si>
  <si>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</si>
  <si>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</si>
  <si>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</si>
  <si>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</si>
  <si>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</si>
  <si>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</si>
  <si>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</si>
  <si>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</si>
  <si>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</si>
  <si>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</si>
  <si>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</si>
  <si>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</si>
  <si>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</si>
  <si>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</si>
  <si>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</si>
  <si>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</si>
  <si>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</si>
  <si>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</si>
  <si>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</si>
  <si>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</si>
  <si>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</si>
  <si>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</si>
  <si>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</si>
  <si>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</si>
  <si>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</si>
  <si>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</si>
  <si>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</si>
  <si>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</si>
  <si>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</si>
  <si>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</si>
  <si>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</si>
  <si>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</si>
  <si>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</si>
  <si>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</si>
  <si>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</si>
  <si>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</si>
  <si>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</si>
  <si>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</si>
  <si>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</si>
  <si>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</si>
  <si>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</si>
  <si>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</si>
  <si>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</si>
  <si>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</si>
  <si>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</si>
  <si>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</si>
  <si>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</si>
  <si>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</si>
  <si>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</si>
  <si>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</si>
  <si>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</si>
  <si>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</si>
  <si>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</si>
  <si>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</si>
  <si>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</si>
  <si>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</si>
  <si>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</si>
  <si>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</si>
  <si>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</si>
  <si>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</si>
  <si>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</si>
  <si>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</si>
  <si>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</si>
  <si>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</si>
  <si>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</si>
  <si>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</si>
  <si>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</si>
  <si>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</si>
  <si>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</si>
  <si>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</si>
  <si>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</si>
  <si>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</si>
  <si>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</si>
  <si>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</si>
  <si>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</si>
  <si>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</si>
  <si>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</si>
  <si>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</si>
  <si>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</si>
  <si>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</si>
  <si>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</si>
  <si>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</si>
  <si>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</si>
  <si>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</si>
  <si>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</si>
  <si>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</si>
  <si>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</si>
  <si>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</si>
  <si>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</si>
  <si>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</si>
  <si>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</si>
  <si>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</si>
  <si>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</si>
  <si>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</si>
  <si>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</si>
  <si>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</si>
  <si>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</si>
  <si>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</si>
  <si>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</si>
  <si>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</si>
  <si>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</si>
  <si>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</si>
  <si>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</si>
  <si>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</si>
  <si>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</si>
  <si>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</si>
  <si>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</si>
  <si>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</si>
  <si>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</si>
  <si>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</si>
  <si>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</si>
  <si>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</si>
  <si>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</si>
  <si>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</si>
  <si>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</si>
  <si>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</si>
  <si>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</si>
  <si>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</si>
  <si>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</si>
  <si>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</si>
  <si>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</si>
  <si>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</si>
  <si>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</si>
  <si>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</si>
  <si>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</si>
  <si>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</si>
  <si>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</si>
  <si>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</si>
  <si>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</si>
  <si>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</si>
  <si>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</si>
  <si>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</si>
  <si>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</si>
  <si>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</si>
  <si>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</si>
  <si>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</si>
  <si>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</si>
  <si>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</si>
  <si>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</si>
  <si>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</si>
  <si>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</si>
  <si>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</si>
  <si>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</si>
  <si>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</si>
  <si>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</si>
  <si>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</si>
  <si>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</si>
  <si>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</si>
  <si>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</si>
  <si>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</si>
  <si>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</si>
  <si>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</si>
  <si>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</si>
  <si>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</si>
  <si>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</si>
  <si>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</si>
  <si>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</si>
  <si>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</si>
  <si>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</si>
  <si>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</si>
  <si>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</si>
  <si>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</si>
  <si>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</si>
  <si>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</si>
  <si>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</si>
  <si>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</si>
  <si>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</si>
  <si>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</si>
  <si>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</si>
  <si>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</si>
  <si>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</si>
  <si>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</si>
  <si>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</si>
  <si>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</si>
  <si>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</si>
  <si>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</si>
  <si>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</si>
  <si>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</si>
  <si>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</si>
  <si>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</si>
  <si>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</si>
  <si>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</si>
  <si>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</si>
  <si>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</si>
  <si>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</si>
  <si>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</si>
  <si>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</si>
  <si>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</si>
  <si>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</si>
  <si>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</si>
  <si>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</si>
  <si>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</si>
  <si>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</si>
  <si>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</si>
  <si>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</si>
  <si>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</si>
  <si>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</si>
  <si>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</si>
  <si>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</si>
  <si>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</si>
  <si>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</si>
  <si>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</si>
  <si>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</si>
  <si>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</si>
  <si>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</si>
  <si>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</si>
  <si>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</si>
  <si>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</si>
  <si>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</si>
  <si>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</si>
  <si>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</si>
  <si>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</si>
  <si>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</si>
  <si>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</si>
  <si>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</si>
  <si>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</si>
  <si>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</si>
  <si>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</si>
  <si>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</si>
  <si>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</si>
  <si>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</si>
  <si>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</si>
  <si>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</si>
  <si>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</si>
  <si>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</si>
  <si>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</si>
  <si>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</si>
  <si>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</si>
  <si>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</si>
  <si>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</si>
  <si>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</si>
  <si>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</si>
  <si>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</si>
  <si>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</si>
  <si>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</si>
  <si>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</si>
  <si>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</si>
  <si>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</si>
  <si>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</si>
  <si>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</si>
  <si>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</si>
  <si>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</si>
  <si>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</si>
  <si>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</si>
  <si>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</si>
  <si>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</si>
  <si>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</si>
  <si>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</si>
  <si>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</si>
  <si>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</si>
  <si>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</si>
  <si>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</si>
  <si>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</si>
  <si>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</si>
  <si>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</si>
  <si>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</si>
  <si>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</si>
  <si>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</si>
  <si>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</si>
  <si>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</si>
  <si>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</si>
  <si>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</si>
  <si>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</si>
  <si>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</si>
  <si>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</si>
  <si>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</si>
  <si>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</si>
  <si>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</si>
  <si>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</si>
  <si>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</si>
  <si>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</si>
  <si>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</si>
  <si>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</si>
  <si>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</si>
  <si>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</si>
  <si>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</si>
  <si>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</si>
  <si>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</si>
  <si>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</si>
  <si>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</si>
  <si>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</si>
  <si>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</si>
  <si>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</si>
  <si>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</si>
  <si>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</si>
  <si>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</si>
  <si>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</si>
  <si>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</si>
  <si>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</si>
  <si>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</si>
  <si>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</si>
  <si>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</si>
  <si>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</si>
  <si>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</si>
  <si>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</si>
  <si>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</si>
  <si>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</si>
  <si>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</si>
  <si>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</si>
  <si>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</si>
  <si>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</si>
  <si>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</si>
  <si>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</si>
  <si>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</si>
  <si>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</si>
  <si>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</si>
  <si>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</si>
  <si>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</si>
  <si>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</si>
  <si>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</si>
  <si>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</si>
  <si>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</si>
  <si>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</si>
  <si>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</si>
  <si>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</si>
  <si>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</si>
  <si>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</si>
  <si>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</si>
  <si>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</si>
  <si>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</si>
  <si>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</si>
  <si>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</si>
  <si>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</si>
  <si>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</si>
  <si>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</si>
  <si>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</si>
  <si>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</si>
  <si>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</si>
  <si>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</si>
  <si>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</si>
  <si>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</si>
  <si>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</si>
  <si>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</si>
  <si>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</si>
  <si>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</si>
  <si>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</si>
  <si>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</si>
  <si>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</si>
  <si>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</si>
  <si>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</si>
  <si>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</si>
  <si>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</si>
  <si>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</si>
  <si>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</si>
  <si>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</si>
  <si>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</si>
  <si>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</si>
  <si>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</si>
  <si>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</si>
  <si>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</si>
  <si>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</si>
  <si>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</si>
  <si>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</si>
  <si>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</si>
  <si>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</si>
  <si>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</si>
  <si>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</si>
  <si>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</si>
  <si>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</si>
  <si>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</si>
  <si>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</si>
  <si>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</si>
  <si>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</si>
  <si>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</si>
  <si>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</si>
  <si>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</si>
  <si>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</si>
  <si>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</si>
  <si>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</si>
  <si>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</si>
  <si>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</si>
  <si>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</si>
  <si>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</si>
  <si>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</si>
  <si>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</si>
  <si>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</si>
  <si>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</si>
  <si>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</si>
  <si>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</si>
  <si>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</si>
  <si>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</si>
  <si>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</si>
  <si>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</si>
  <si>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</si>
  <si>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</si>
  <si>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</si>
  <si>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</si>
  <si>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</si>
  <si>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</si>
  <si>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</si>
  <si>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</si>
  <si>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</si>
  <si>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</si>
  <si>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</si>
  <si>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</si>
  <si>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</si>
  <si>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</si>
  <si>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</si>
  <si>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</si>
  <si>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</si>
  <si>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</si>
  <si>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</si>
  <si>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</si>
  <si>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</si>
  <si>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</si>
  <si>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</si>
  <si>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</si>
  <si>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</si>
  <si>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</si>
  <si>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</si>
  <si>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</si>
  <si>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</si>
  <si>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</si>
  <si>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</si>
  <si>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</si>
  <si>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</si>
  <si>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</si>
  <si>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</si>
  <si>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</si>
  <si>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</si>
  <si>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</si>
  <si>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</si>
  <si>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</si>
  <si>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</si>
  <si>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</si>
  <si>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</si>
  <si>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</si>
  <si>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</si>
  <si>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</si>
  <si>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</si>
  <si>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</si>
  <si>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</si>
  <si>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</si>
  <si>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</si>
  <si>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</si>
  <si>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</si>
  <si>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</si>
  <si>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</si>
  <si>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</si>
  <si>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</si>
  <si>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</si>
  <si>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</si>
  <si>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</si>
  <si>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</si>
  <si>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</si>
  <si>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</si>
  <si>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</si>
  <si>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</si>
  <si>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</si>
  <si>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</si>
  <si>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</si>
  <si>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</si>
  <si>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</si>
  <si>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</si>
  <si>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</si>
  <si>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</si>
  <si>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</si>
  <si>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</si>
  <si>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</si>
  <si>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</si>
  <si>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</si>
  <si>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</si>
  <si>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</si>
  <si>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</si>
  <si>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</si>
  <si>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</si>
  <si>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</si>
  <si>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</si>
  <si>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</si>
  <si>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</si>
  <si>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</si>
  <si>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</si>
  <si>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</si>
  <si>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</si>
  <si>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</si>
  <si>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</si>
  <si>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</si>
  <si>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</si>
  <si>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</si>
  <si>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</si>
  <si>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</si>
  <si>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</si>
  <si>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</si>
  <si>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</si>
  <si>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</si>
  <si>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</si>
  <si>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</si>
  <si>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</si>
  <si>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</si>
  <si>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</si>
  <si>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</si>
  <si>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</si>
  <si>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</si>
  <si>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</si>
  <si>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</si>
  <si>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</si>
  <si>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</si>
  <si>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</si>
  <si>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</si>
  <si>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</si>
  <si>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</si>
  <si>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</si>
  <si>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</si>
  <si>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</si>
  <si>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</si>
  <si>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</si>
  <si>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</si>
  <si>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</si>
  <si>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</si>
  <si>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</si>
  <si>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</si>
  <si>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</si>
  <si>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</si>
  <si>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</si>
  <si>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</si>
  <si>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</si>
  <si>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</si>
  <si>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</si>
  <si>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</si>
  <si>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</si>
  <si>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</si>
  <si>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</si>
  <si>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</si>
  <si>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</si>
  <si>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</si>
  <si>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</si>
  <si>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</si>
  <si>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</si>
  <si>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</si>
  <si>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</si>
  <si>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</si>
  <si>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</si>
  <si>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</si>
  <si>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</si>
  <si>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</si>
  <si>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</si>
  <si>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</si>
  <si>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</si>
  <si>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</si>
  <si>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</si>
  <si>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</si>
  <si>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</si>
  <si>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</si>
  <si>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</si>
  <si>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</si>
  <si>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</si>
  <si>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</si>
  <si>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</si>
  <si>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</si>
  <si>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</si>
  <si>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</si>
  <si>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</si>
  <si>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</si>
  <si>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</si>
  <si>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</si>
  <si>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</si>
  <si>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</si>
  <si>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</si>
  <si>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</si>
  <si>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</si>
  <si>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</si>
  <si>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</si>
  <si>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</si>
  <si>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</si>
  <si>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</si>
  <si>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</si>
  <si>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</si>
  <si>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</si>
  <si>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</si>
  <si>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</si>
  <si>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</si>
  <si>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</si>
  <si>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</si>
  <si>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</si>
  <si>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</si>
  <si>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</si>
  <si>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</si>
  <si>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</si>
  <si>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</si>
  <si>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</si>
  <si>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</si>
  <si>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</si>
  <si>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</si>
  <si>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</si>
  <si>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</si>
  <si>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</si>
  <si>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</si>
  <si>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</si>
  <si>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</si>
  <si>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</si>
  <si>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</si>
  <si>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</si>
  <si>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</si>
  <si>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</si>
  <si>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</si>
  <si>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</si>
  <si>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</si>
  <si>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</si>
  <si>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</si>
  <si>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</si>
  <si>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</si>
  <si>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</si>
  <si>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</si>
  <si>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</si>
  <si>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</si>
  <si>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</si>
  <si>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</si>
  <si>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</si>
  <si>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</si>
  <si>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</si>
  <si>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</si>
  <si>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</si>
  <si>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</si>
  <si>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</si>
  <si>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</si>
  <si>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</si>
  <si>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</si>
  <si>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</si>
  <si>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</si>
  <si>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</si>
  <si>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</si>
  <si>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</si>
  <si>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</si>
  <si>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</si>
  <si>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</si>
  <si>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</si>
  <si>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</si>
  <si>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</si>
  <si>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</si>
  <si>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</si>
  <si>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</si>
  <si>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</si>
  <si>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</si>
  <si>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</si>
  <si>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</si>
  <si>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</si>
  <si>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</si>
  <si>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</si>
  <si>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</si>
  <si>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</si>
  <si>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</si>
  <si>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</si>
  <si>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</si>
  <si>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</si>
  <si>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</si>
  <si>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</si>
  <si>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</si>
  <si>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</si>
  <si>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</si>
  <si>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</si>
  <si>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</si>
  <si>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</si>
  <si>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</si>
  <si>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</si>
  <si>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</si>
  <si>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</si>
  <si>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</si>
  <si>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</si>
  <si>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</si>
  <si>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</si>
  <si>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</si>
  <si>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</si>
  <si>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</si>
  <si>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</si>
  <si>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</si>
  <si>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</si>
  <si>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</si>
  <si>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</si>
  <si>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</si>
  <si>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</si>
  <si>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</si>
  <si>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</si>
  <si>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</si>
  <si>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</si>
  <si>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</si>
  <si>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</si>
  <si>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</si>
  <si>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</si>
  <si>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</si>
  <si>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</si>
  <si>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</si>
  <si>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</si>
  <si>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</si>
  <si>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</si>
  <si>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</si>
  <si>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</si>
  <si>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</si>
  <si>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</si>
  <si>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</si>
  <si>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</si>
  <si>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</si>
  <si>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</si>
  <si>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</si>
  <si>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</si>
  <si>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</si>
  <si>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</si>
  <si>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</si>
  <si>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</si>
  <si>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</si>
  <si>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</si>
  <si>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</si>
  <si>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</si>
  <si>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</si>
  <si>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</si>
  <si>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</si>
  <si>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</si>
  <si>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</si>
  <si>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</si>
  <si>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</si>
  <si>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</si>
  <si>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</si>
  <si>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</si>
  <si>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</si>
  <si>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</si>
  <si>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</si>
  <si>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</si>
  <si>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</si>
  <si>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</si>
  <si>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</si>
  <si>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</si>
  <si>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</si>
  <si>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</si>
  <si>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</si>
  <si>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</si>
  <si>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</si>
  <si>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</si>
  <si>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</si>
  <si>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</si>
  <si>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</si>
  <si>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</si>
  <si>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</si>
  <si>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</si>
  <si>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</si>
  <si>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</si>
  <si>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</si>
  <si>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</si>
  <si>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</si>
  <si>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</si>
  <si>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</si>
  <si>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</si>
  <si>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</si>
  <si>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</si>
  <si>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</si>
  <si>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</si>
  <si>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</si>
  <si>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</si>
  <si>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</si>
  <si>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</si>
  <si>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</si>
  <si>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</si>
  <si>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</si>
  <si>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</si>
  <si>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</si>
  <si>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</si>
  <si>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</si>
  <si>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</si>
  <si>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</si>
  <si>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</si>
  <si>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</si>
  <si>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</si>
  <si>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</si>
  <si>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</si>
  <si>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</si>
  <si>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</si>
  <si>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</si>
  <si>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</si>
  <si>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</si>
  <si>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</si>
  <si>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</si>
  <si>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</si>
  <si>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</si>
  <si>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</si>
  <si>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</si>
  <si>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</si>
  <si>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</si>
  <si>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</si>
  <si>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</si>
  <si>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</si>
  <si>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</si>
  <si>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</si>
  <si>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</si>
  <si>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</si>
  <si>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</si>
  <si>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</si>
  <si>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</si>
  <si>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</si>
  <si>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</si>
  <si>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</si>
  <si>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</si>
  <si>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</si>
  <si>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</si>
  <si>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</si>
  <si>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</si>
  <si>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</si>
  <si>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</si>
  <si>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</si>
  <si>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</si>
  <si>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</si>
  <si>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</si>
  <si>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</si>
  <si>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</si>
  <si>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</si>
  <si>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</si>
  <si>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</si>
  <si>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</si>
  <si>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</si>
  <si>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</si>
  <si>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</si>
  <si>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</si>
  <si>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</si>
  <si>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</si>
  <si>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</si>
  <si>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</si>
  <si>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</si>
  <si>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</si>
  <si>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</si>
  <si>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</si>
  <si>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</si>
  <si>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</si>
  <si>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</si>
  <si>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</si>
  <si>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</si>
  <si>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</si>
  <si>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</si>
  <si>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</si>
  <si>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</si>
  <si>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</si>
  <si>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</si>
  <si>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</si>
  <si>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</si>
  <si>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</si>
  <si>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</si>
  <si>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</si>
  <si>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</si>
  <si>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</si>
  <si>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</si>
  <si>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</si>
  <si>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</si>
  <si>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</si>
  <si>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</si>
  <si>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</si>
  <si>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</si>
  <si>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</si>
  <si>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</si>
  <si>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</si>
  <si>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</si>
  <si>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</si>
  <si>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</si>
  <si>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</si>
  <si>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</si>
  <si>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</si>
  <si>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</si>
  <si>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</si>
  <si>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</si>
  <si>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</si>
  <si>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</si>
  <si>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</si>
  <si>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</si>
  <si>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</si>
  <si>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</si>
  <si>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</si>
  <si>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</si>
  <si>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</si>
  <si>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</si>
  <si>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</si>
  <si>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</si>
  <si>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</si>
  <si>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</si>
  <si>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</si>
  <si>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</si>
  <si>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</si>
  <si>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</si>
  <si>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</si>
  <si>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</si>
  <si>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</si>
  <si>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</si>
  <si>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</si>
  <si>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</si>
  <si>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</si>
  <si>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</si>
  <si>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</si>
  <si>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</si>
  <si>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</si>
  <si>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</si>
  <si>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</si>
  <si>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</si>
  <si>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</si>
  <si>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</si>
  <si>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</si>
  <si>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</si>
  <si>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</si>
  <si>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</si>
  <si>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</si>
  <si>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</si>
  <si>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</si>
  <si>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</si>
  <si>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</si>
  <si>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</si>
  <si>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</si>
  <si>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</si>
  <si>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</si>
  <si>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</si>
  <si>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</si>
  <si>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</si>
  <si>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</si>
  <si>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</si>
  <si>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</si>
  <si>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</si>
  <si>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</si>
  <si>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</si>
  <si>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</si>
  <si>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</si>
  <si>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</si>
  <si>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</si>
  <si>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</si>
  <si>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</si>
  <si>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</si>
  <si>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</si>
  <si>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</si>
  <si>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</si>
  <si>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</si>
  <si>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</si>
  <si>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</si>
  <si>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</si>
  <si>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</si>
  <si>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</si>
  <si>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</si>
  <si>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</si>
  <si>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</si>
  <si>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</si>
  <si>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</si>
  <si>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</si>
  <si>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</si>
  <si>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</si>
  <si>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</si>
  <si>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</si>
  <si>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</si>
  <si>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</si>
  <si>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</si>
  <si>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</si>
  <si>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</si>
  <si>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</si>
  <si>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</si>
  <si>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</si>
  <si>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</si>
  <si>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</si>
  <si>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</si>
  <si>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</si>
  <si>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</si>
  <si>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</si>
  <si>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</si>
  <si>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</si>
  <si>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</si>
  <si>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</si>
  <si>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</si>
  <si>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</si>
  <si>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</si>
  <si>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</si>
  <si>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</si>
  <si>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</si>
  <si>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</si>
  <si>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</si>
  <si>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</si>
  <si>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</si>
  <si>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</si>
  <si>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</si>
  <si>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</si>
  <si>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</si>
  <si>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</si>
  <si>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</si>
  <si>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</si>
  <si>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</si>
  <si>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</si>
  <si>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</si>
  <si>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</si>
  <si>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</si>
  <si>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</si>
  <si>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</si>
  <si>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</si>
  <si>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</si>
  <si>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</si>
  <si>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</si>
  <si>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</si>
  <si>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</si>
  <si>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</si>
  <si>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</si>
  <si>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</si>
  <si>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</si>
  <si>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</si>
  <si>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</si>
  <si>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</si>
  <si>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</si>
  <si>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</si>
  <si>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</si>
  <si>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</si>
  <si>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</si>
  <si>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</si>
  <si>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</si>
  <si>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</si>
  <si>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</si>
  <si>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</si>
  <si>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</si>
  <si>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</si>
  <si>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</si>
  <si>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</si>
  <si>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</si>
  <si>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</si>
  <si>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</si>
  <si>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</si>
  <si>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</si>
  <si>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</si>
  <si>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</si>
  <si>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</si>
  <si>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</si>
  <si>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</si>
  <si>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</si>
  <si>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</si>
  <si>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</si>
  <si>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</si>
  <si>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</si>
  <si>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</si>
  <si>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</si>
  <si>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</si>
  <si>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</si>
  <si>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</si>
  <si>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</si>
  <si>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</si>
  <si>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</si>
  <si>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</si>
  <si>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</si>
  <si>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</si>
  <si>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</si>
  <si>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</si>
  <si>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</si>
  <si>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</si>
  <si>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</si>
  <si>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</si>
  <si>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</si>
  <si>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</si>
  <si>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</si>
  <si>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</si>
  <si>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</si>
  <si>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</si>
  <si>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</si>
  <si>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</si>
  <si>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</si>
  <si>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</si>
  <si>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</si>
  <si>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</si>
  <si>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</si>
  <si>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</si>
  <si>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</si>
  <si>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</si>
  <si>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</si>
  <si>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</si>
  <si>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</si>
  <si>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</si>
  <si>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</si>
  <si>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</si>
  <si>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</si>
  <si>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</si>
  <si>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</si>
  <si>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</si>
  <si>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</si>
  <si>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</si>
  <si>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</si>
  <si>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</si>
  <si>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</si>
  <si>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</si>
  <si>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</si>
  <si>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</si>
  <si>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</si>
  <si>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</si>
  <si>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</si>
  <si>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</si>
  <si>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</si>
  <si>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</si>
  <si>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</si>
  <si>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</si>
  <si>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</si>
  <si>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</si>
  <si>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</si>
  <si>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</si>
  <si>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</si>
  <si>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</si>
  <si>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</si>
  <si>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</si>
  <si>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</si>
  <si>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</si>
  <si>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</si>
  <si>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</si>
  <si>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</si>
  <si>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</si>
  <si>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</si>
  <si>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</si>
  <si>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</si>
  <si>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</si>
  <si>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</si>
  <si>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</si>
  <si>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</si>
  <si>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</si>
  <si>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</si>
  <si>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</si>
  <si>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</si>
  <si>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</si>
  <si>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</si>
  <si>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</si>
  <si>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</si>
  <si>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</si>
  <si>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</si>
  <si>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</si>
  <si>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</si>
  <si>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</si>
  <si>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</si>
  <si>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</si>
  <si>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</si>
  <si>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</si>
  <si>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</si>
  <si>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</si>
  <si>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</si>
  <si>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</si>
  <si>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</si>
  <si>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</si>
  <si>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</si>
  <si>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</si>
  <si>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</si>
  <si>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</si>
  <si>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</si>
  <si>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</si>
  <si>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</si>
  <si>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</si>
  <si>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</si>
  <si>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</si>
  <si>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</si>
  <si>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</si>
  <si>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</si>
  <si>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</si>
  <si>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</si>
  <si>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</si>
  <si>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</si>
  <si>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</si>
  <si>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</si>
  <si>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</si>
  <si>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</si>
  <si>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</si>
  <si>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</si>
  <si>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</si>
  <si>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</si>
  <si>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</si>
  <si>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</si>
  <si>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</si>
  <si>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</si>
  <si>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</si>
  <si>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</si>
  <si>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</si>
  <si>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</si>
  <si>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</si>
  <si>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</si>
  <si>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</si>
  <si>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</si>
  <si>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</si>
  <si>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</si>
  <si>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</si>
  <si>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</si>
  <si>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</si>
  <si>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</si>
  <si>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</si>
  <si>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</si>
  <si>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</si>
  <si>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</si>
  <si>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</si>
  <si>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</si>
  <si>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</si>
  <si>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</si>
  <si>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</si>
  <si>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</si>
  <si>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</si>
  <si>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</si>
  <si>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</si>
  <si>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</si>
  <si>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</si>
  <si>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</si>
  <si>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</si>
  <si>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</si>
  <si>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</si>
  <si>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</si>
  <si>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</si>
  <si>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</si>
  <si>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</si>
  <si>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</si>
  <si>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</si>
  <si>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</si>
  <si>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</si>
  <si>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</si>
  <si>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</si>
  <si>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</si>
  <si>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</si>
  <si>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</si>
  <si>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</si>
  <si>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</si>
  <si>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</si>
  <si>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</si>
  <si>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</si>
  <si>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</si>
  <si>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</si>
  <si>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</si>
  <si>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</si>
  <si>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</si>
  <si>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</si>
  <si>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</si>
  <si>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</si>
  <si>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</si>
  <si>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</si>
  <si>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</si>
  <si>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</si>
  <si>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</si>
  <si>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</si>
  <si>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</si>
  <si>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</si>
  <si>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</si>
  <si>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</si>
  <si>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</si>
  <si>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</si>
  <si>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</si>
  <si>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</si>
  <si>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</si>
  <si>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</si>
  <si>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</si>
  <si>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</si>
  <si>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</si>
  <si>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</si>
  <si>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</si>
  <si>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</si>
  <si>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</si>
  <si>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</si>
  <si>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</si>
  <si>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</si>
  <si>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</si>
  <si>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</si>
  <si>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</si>
  <si>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</si>
  <si>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</si>
  <si>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</si>
  <si>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</si>
  <si>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</si>
  <si>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</si>
  <si>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</si>
  <si>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</si>
  <si>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</si>
  <si>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</si>
  <si>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</si>
  <si>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</si>
  <si>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</si>
  <si>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</si>
  <si>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</si>
  <si>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</si>
  <si>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</si>
  <si>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</si>
  <si>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</si>
  <si>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</si>
  <si>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</si>
  <si>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</si>
  <si>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</si>
  <si>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</si>
  <si>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</si>
  <si>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</si>
  <si>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</si>
  <si>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</si>
  <si>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</si>
  <si>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</si>
  <si>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</si>
  <si>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</si>
  <si>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</si>
  <si>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</si>
  <si>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</si>
  <si>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</si>
  <si>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</si>
  <si>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</si>
  <si>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</si>
  <si>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</si>
  <si>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</si>
  <si>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</si>
  <si>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</si>
  <si>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</si>
  <si>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</si>
  <si>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</si>
  <si>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</si>
  <si>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</si>
  <si>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</si>
  <si>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</si>
  <si>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</si>
  <si>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</si>
  <si>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</si>
  <si>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</si>
  <si>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</si>
  <si>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</si>
  <si>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</si>
  <si>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</si>
  <si>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</si>
  <si>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</si>
  <si>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</si>
  <si>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</si>
  <si>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</si>
  <si>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</si>
  <si>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</si>
  <si>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</si>
  <si>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</si>
  <si>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</si>
  <si>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</si>
  <si>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</si>
  <si>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</si>
  <si>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</si>
  <si>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</si>
  <si>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</si>
  <si>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</si>
  <si>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</si>
  <si>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</si>
  <si>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</si>
  <si>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</si>
  <si>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</si>
  <si>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</si>
  <si>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</si>
  <si>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</si>
  <si>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</si>
  <si>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</si>
  <si>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</si>
  <si>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</si>
  <si>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</si>
  <si>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</si>
  <si>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</si>
  <si>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</si>
  <si>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</si>
  <si>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</si>
  <si>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</si>
  <si>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</si>
  <si>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</si>
  <si>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</si>
  <si>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</si>
  <si>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</si>
  <si>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</si>
  <si>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</si>
  <si>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</si>
  <si>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</si>
  <si>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</si>
  <si>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</si>
  <si>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</si>
  <si>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</si>
  <si>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</si>
  <si>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</si>
  <si>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</si>
  <si>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</si>
  <si>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</si>
  <si>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</si>
  <si>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</si>
  <si>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</si>
  <si>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</si>
  <si>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</si>
  <si>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</si>
  <si>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</si>
  <si>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</si>
  <si>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</si>
  <si>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</si>
  <si>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</si>
  <si>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</si>
  <si>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</si>
  <si>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</si>
  <si>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</si>
  <si>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</si>
  <si>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</si>
  <si>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</si>
  <si>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</si>
  <si>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</si>
  <si>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</si>
  <si>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</si>
  <si>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</si>
  <si>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</si>
  <si>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</si>
  <si>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</si>
  <si>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</si>
  <si>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</si>
  <si>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</si>
  <si>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</si>
  <si>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</si>
  <si>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</si>
  <si>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</si>
  <si>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</si>
  <si>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</si>
  <si>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</si>
  <si>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</si>
  <si>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</si>
  <si>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</si>
  <si>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</si>
  <si>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</si>
  <si>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</si>
  <si>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</si>
  <si>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</si>
  <si>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</si>
  <si>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</si>
  <si>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</si>
  <si>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</si>
  <si>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</si>
  <si>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</si>
  <si>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</si>
  <si>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</si>
  <si>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</si>
  <si>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</si>
  <si>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</si>
  <si>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</si>
  <si>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</si>
  <si>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</si>
  <si>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</si>
  <si>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</si>
  <si>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</si>
  <si>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</si>
  <si>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</si>
  <si>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</si>
  <si>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</si>
  <si>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</si>
  <si>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</si>
  <si>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</si>
  <si>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</si>
  <si>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</si>
  <si>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</si>
  <si>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</si>
  <si>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</si>
  <si>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</si>
  <si>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</si>
  <si>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</si>
  <si>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</si>
  <si>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</si>
  <si>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</si>
  <si>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</si>
  <si>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</si>
  <si>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</si>
  <si>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</si>
  <si>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</si>
  <si>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</si>
  <si>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</si>
  <si>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</si>
  <si>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</si>
  <si>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</si>
  <si>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</si>
  <si>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</si>
  <si>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</si>
  <si>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</si>
  <si>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</si>
  <si>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</si>
  <si>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</si>
  <si>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</si>
  <si>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</si>
  <si>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</si>
  <si>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</si>
  <si>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</si>
  <si>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</si>
  <si>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</si>
  <si>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</si>
  <si>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</si>
  <si>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</si>
  <si>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</si>
  <si>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</si>
  <si>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</si>
  <si>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</si>
  <si>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</si>
  <si>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</si>
  <si>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</si>
  <si>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</si>
  <si>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</si>
  <si>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</si>
  <si>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</si>
  <si>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</si>
  <si>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</si>
  <si>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</si>
  <si>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</si>
  <si>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</si>
  <si>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</si>
  <si>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</si>
  <si>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</si>
  <si>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</si>
  <si>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</si>
  <si>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</si>
  <si>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</si>
  <si>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</si>
  <si>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</si>
  <si>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</si>
  <si>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</si>
  <si>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</si>
  <si>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</si>
  <si>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</si>
  <si>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</si>
  <si>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</si>
  <si>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</si>
  <si>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</si>
  <si>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</si>
  <si>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</si>
  <si>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</si>
  <si>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</si>
  <si>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</si>
  <si>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</si>
  <si>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</si>
  <si>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</si>
  <si>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</si>
  <si>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</si>
  <si>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</si>
  <si>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</si>
  <si>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</si>
  <si>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</si>
  <si>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</si>
  <si>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</si>
  <si>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</si>
  <si>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</si>
  <si>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</si>
  <si>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</si>
  <si>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</si>
  <si>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</si>
  <si>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</si>
  <si>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</si>
  <si>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</si>
  <si>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</si>
  <si>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</si>
  <si>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</si>
  <si>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</si>
  <si>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</si>
  <si>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</si>
  <si>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</si>
  <si>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</si>
  <si>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</si>
  <si>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</si>
  <si>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</si>
  <si>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</si>
  <si>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</si>
  <si>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</si>
  <si>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</si>
  <si>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</si>
  <si>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</si>
  <si>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</si>
  <si>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</si>
  <si>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</si>
  <si>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</si>
  <si>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</si>
  <si>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</si>
  <si>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</si>
  <si>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</si>
  <si>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</si>
  <si>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</si>
  <si>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</si>
  <si>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</si>
  <si>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</si>
  <si>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</si>
  <si>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</si>
  <si>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</si>
  <si>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</si>
  <si>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</si>
  <si>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</si>
  <si>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</si>
  <si>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</si>
  <si>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</si>
  <si>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</si>
  <si>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</si>
  <si>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</si>
  <si>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</si>
  <si>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</si>
  <si>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</si>
  <si>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</si>
  <si>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</si>
  <si>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</si>
  <si>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</si>
  <si>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</si>
  <si>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</si>
  <si>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</si>
  <si>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</si>
  <si>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</si>
  <si>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</si>
  <si>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</si>
  <si>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</si>
  <si>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</si>
  <si>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</si>
  <si>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</si>
  <si>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</si>
  <si>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</si>
  <si>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</si>
  <si>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</si>
  <si>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</si>
  <si>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</si>
  <si>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</si>
  <si>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</si>
  <si>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</si>
  <si>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</si>
  <si>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</si>
  <si>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</si>
  <si>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</si>
  <si>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</si>
  <si>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</si>
  <si>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</si>
  <si>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</si>
  <si>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</si>
  <si>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</si>
  <si>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</si>
  <si>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</si>
  <si>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</si>
  <si>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</si>
  <si>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</si>
  <si>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</si>
  <si>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</si>
  <si>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</si>
  <si>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</si>
  <si>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</si>
  <si>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</si>
  <si>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</si>
  <si>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</si>
  <si>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</si>
  <si>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</si>
  <si>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</si>
  <si>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</si>
  <si>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</si>
  <si>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</si>
  <si>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</si>
  <si>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</si>
  <si>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</si>
  <si>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</si>
  <si>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</si>
  <si>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</si>
  <si>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</si>
  <si>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</si>
  <si>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</si>
  <si>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</si>
  <si>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</si>
  <si>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</si>
  <si>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</si>
  <si>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</si>
  <si>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</si>
  <si>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</si>
  <si>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</si>
  <si>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</si>
  <si>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</si>
  <si>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</si>
  <si>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</si>
  <si>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</si>
  <si>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</si>
  <si>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</si>
  <si>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</si>
  <si>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</si>
  <si>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</si>
  <si>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</si>
  <si>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</si>
  <si>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</si>
  <si>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</si>
  <si>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</si>
  <si>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</si>
  <si>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</si>
  <si>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</si>
  <si>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</si>
  <si>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</si>
  <si>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</si>
  <si>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</si>
  <si>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</si>
  <si>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</si>
  <si>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</si>
  <si>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</si>
  <si>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</si>
  <si>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</si>
  <si>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</si>
  <si>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</si>
  <si>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</si>
  <si>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</si>
  <si>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</si>
  <si>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</si>
  <si>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</si>
  <si>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</si>
  <si>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</si>
  <si>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</si>
  <si>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</si>
  <si>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</si>
  <si>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</si>
  <si>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</si>
  <si>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</si>
  <si>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</si>
  <si>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</si>
  <si>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</si>
  <si>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</si>
  <si>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</si>
  <si>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</si>
  <si>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</si>
  <si>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</si>
  <si>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</si>
  <si>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</si>
  <si>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</si>
  <si>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</si>
  <si>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</si>
  <si>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</si>
  <si>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</si>
  <si>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</si>
  <si>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</si>
  <si>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</si>
  <si>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</si>
  <si>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</si>
  <si>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</si>
  <si>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</si>
  <si>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</si>
  <si>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</si>
  <si>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</si>
  <si>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</si>
  <si>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</si>
  <si>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</si>
  <si>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</si>
  <si>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</si>
  <si>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</si>
  <si>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</si>
  <si>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</si>
  <si>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</si>
  <si>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</si>
  <si>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</si>
  <si>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</si>
  <si>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</si>
  <si>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</si>
  <si>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</si>
  <si>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</si>
  <si>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</si>
  <si>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</si>
  <si>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</si>
  <si>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</si>
  <si>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</si>
  <si>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</si>
  <si>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</si>
  <si>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</si>
  <si>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</si>
  <si>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</si>
  <si>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</si>
  <si>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</si>
  <si>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</si>
  <si>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</si>
  <si>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</si>
  <si>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</si>
  <si>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</si>
  <si>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</si>
  <si>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</si>
  <si>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</si>
  <si>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</si>
  <si>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</si>
  <si>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</si>
  <si>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</si>
  <si>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</si>
  <si>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</si>
  <si>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</si>
  <si>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</si>
  <si>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</si>
  <si>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</si>
  <si>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</si>
  <si>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</si>
  <si>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</si>
  <si>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</si>
  <si>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</si>
  <si>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</si>
  <si>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</si>
  <si>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</si>
  <si>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</si>
  <si>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</si>
  <si>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</si>
  <si>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</si>
  <si>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</si>
  <si>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</si>
  <si>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</si>
  <si>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</si>
  <si>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</si>
  <si>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</si>
  <si>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</si>
  <si>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</si>
  <si>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</si>
  <si>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</si>
  <si>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</si>
  <si>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</si>
  <si>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</si>
  <si>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</si>
  <si>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</si>
  <si>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</si>
  <si>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</si>
  <si>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</si>
  <si>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</si>
  <si>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</si>
  <si>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</si>
  <si>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</si>
  <si>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</si>
  <si>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</si>
  <si>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</si>
  <si>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</si>
  <si>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</si>
  <si>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</si>
  <si>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</si>
  <si>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</si>
  <si>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</si>
  <si>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</si>
  <si>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</si>
  <si>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</si>
  <si>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</si>
  <si>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</si>
  <si>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</si>
  <si>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</si>
  <si>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</si>
  <si>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</si>
  <si>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</si>
  <si>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</si>
  <si>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</si>
  <si>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</si>
  <si>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</si>
  <si>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</si>
  <si>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</si>
  <si>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</si>
  <si>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</si>
  <si>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</si>
  <si>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</si>
  <si>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</si>
  <si>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</si>
  <si>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</si>
  <si>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</si>
  <si>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</si>
  <si>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</si>
  <si>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</si>
  <si>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</si>
  <si>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</si>
  <si>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</si>
  <si>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</si>
  <si>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</si>
  <si>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</si>
  <si>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</si>
  <si>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</si>
  <si>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</si>
  <si>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</si>
  <si>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</si>
  <si>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</si>
  <si>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</si>
  <si>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</si>
  <si>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</si>
  <si>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</si>
  <si>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</si>
  <si>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</si>
  <si>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</si>
  <si>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</si>
  <si>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</si>
  <si>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</si>
  <si>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</si>
  <si>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</si>
  <si>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</si>
  <si>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</si>
  <si>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</si>
  <si>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</si>
  <si>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</si>
  <si>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</si>
  <si>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</si>
  <si>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</si>
  <si>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</si>
  <si>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</si>
  <si>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</si>
  <si>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</si>
  <si>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</si>
  <si>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</si>
  <si>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</si>
  <si>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</si>
  <si>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</si>
  <si>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</si>
  <si>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</si>
  <si>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</si>
  <si>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</si>
  <si>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</si>
  <si>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</si>
  <si>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</si>
  <si>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</si>
  <si>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</si>
  <si>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</si>
  <si>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</si>
  <si>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</si>
  <si>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</si>
  <si>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</si>
  <si>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</si>
  <si>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</si>
  <si>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</si>
  <si>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</si>
  <si>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</si>
  <si>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</si>
  <si>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</si>
  <si>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</si>
  <si>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</si>
  <si>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</si>
  <si>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</si>
  <si>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</si>
  <si>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</si>
  <si>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</si>
  <si>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</si>
  <si>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</si>
  <si>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</si>
  <si>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</si>
  <si>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</si>
  <si>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</si>
  <si>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</si>
  <si>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</si>
  <si>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</si>
  <si>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</si>
  <si>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</si>
  <si>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</si>
  <si>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</si>
  <si>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</si>
  <si>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</si>
  <si>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</si>
  <si>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</si>
  <si>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</si>
  <si>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</si>
  <si>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</si>
  <si>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</si>
  <si>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</si>
  <si>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</si>
  <si>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</si>
  <si>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</si>
  <si>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</si>
  <si>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</si>
  <si>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</si>
  <si>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</si>
  <si>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</si>
  <si>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</si>
  <si>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</si>
  <si>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</si>
  <si>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</si>
  <si>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</si>
  <si>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</si>
  <si>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</si>
  <si>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</si>
  <si>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</si>
  <si>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</si>
  <si>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</si>
  <si>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</si>
  <si>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</si>
  <si>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</si>
  <si>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</si>
  <si>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</si>
  <si>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</si>
  <si>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</si>
  <si>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</si>
  <si>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</si>
  <si>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</si>
  <si>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</si>
  <si>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</si>
  <si>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</si>
  <si>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</si>
  <si>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</si>
  <si>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</si>
  <si>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</si>
  <si>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</si>
  <si>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</si>
  <si>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</si>
  <si>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</si>
  <si>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</si>
  <si>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</si>
  <si>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</si>
  <si>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</si>
  <si>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</si>
  <si>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</si>
  <si>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</si>
  <si>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</si>
  <si>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</si>
  <si>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</si>
  <si>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</si>
  <si>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</si>
  <si>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</si>
  <si>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</si>
  <si>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</si>
  <si>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</si>
  <si>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</si>
  <si>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</si>
  <si>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</si>
  <si>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</si>
  <si>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</si>
  <si>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</si>
  <si>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</si>
  <si>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</si>
  <si>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</si>
  <si>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</si>
  <si>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</si>
  <si>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</si>
  <si>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</si>
  <si>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</si>
  <si>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</si>
  <si>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</si>
  <si>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</si>
  <si>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</si>
  <si>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</si>
  <si>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</si>
  <si>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</si>
  <si>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</si>
  <si>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</si>
  <si>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</si>
  <si>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</si>
  <si>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</si>
  <si>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</si>
  <si>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</si>
  <si>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</si>
  <si>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</si>
  <si>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</si>
  <si>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</si>
  <si>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</si>
  <si>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</si>
  <si>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</si>
  <si>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</si>
  <si>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</si>
  <si>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</si>
  <si>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</si>
  <si>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</si>
  <si>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</si>
  <si>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</si>
  <si>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</si>
  <si>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</si>
  <si>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</si>
  <si>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</si>
  <si>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</si>
  <si>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</si>
  <si>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</si>
  <si>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</si>
  <si>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</si>
  <si>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</si>
  <si>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</si>
  <si>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</si>
  <si>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</si>
  <si>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</si>
  <si>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</si>
  <si>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</si>
  <si>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</si>
  <si>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</si>
  <si>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</si>
  <si>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</si>
  <si>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</si>
  <si>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</si>
  <si>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</si>
  <si>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</si>
  <si>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</si>
  <si>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</si>
  <si>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</si>
  <si>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</si>
  <si>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</si>
  <si>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</si>
  <si>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</si>
  <si>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</si>
  <si>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</si>
  <si>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</si>
  <si>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</si>
  <si>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</si>
  <si>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</si>
  <si>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</si>
  <si>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</si>
  <si>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</si>
  <si>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</si>
  <si>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</si>
  <si>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</si>
  <si>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</si>
  <si>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</si>
  <si>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</si>
  <si>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</si>
  <si>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</si>
  <si>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</si>
  <si>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</si>
  <si>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</si>
  <si>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</si>
  <si>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</si>
  <si>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</si>
  <si>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</si>
  <si>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</si>
  <si>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</si>
  <si>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</si>
  <si>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</si>
  <si>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</si>
  <si>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</si>
  <si>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</si>
  <si>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</si>
  <si>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</si>
  <si>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</si>
  <si>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</si>
  <si>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</si>
  <si>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</si>
  <si>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</si>
  <si>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</si>
  <si>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</si>
  <si>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</si>
  <si>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</si>
  <si>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</si>
  <si>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</si>
  <si>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</si>
  <si>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</si>
  <si>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</si>
  <si>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</si>
  <si>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</si>
  <si>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</si>
  <si>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</si>
  <si>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</si>
  <si>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</si>
  <si>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</si>
  <si>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</si>
  <si>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</si>
  <si>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</si>
  <si>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</si>
  <si>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</si>
  <si>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</si>
  <si>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</si>
  <si>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</si>
  <si>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</si>
  <si>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</si>
  <si>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</si>
  <si>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</si>
  <si>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</si>
  <si>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</si>
  <si>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</si>
  <si>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</si>
  <si>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</si>
  <si>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</si>
  <si>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</si>
  <si>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</si>
  <si>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</si>
  <si>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</si>
  <si>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</si>
  <si>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</si>
  <si>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</si>
  <si>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</si>
  <si>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</si>
  <si>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</si>
  <si>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</si>
  <si>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</si>
  <si>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</si>
  <si>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</si>
  <si>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</si>
  <si>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</si>
  <si>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</si>
  <si>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</si>
  <si>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</si>
  <si>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</si>
  <si>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</si>
  <si>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</si>
  <si>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</si>
  <si>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</si>
  <si>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</si>
  <si>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</si>
  <si>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</si>
  <si>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</si>
  <si>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</si>
  <si>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</si>
  <si>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</si>
  <si>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</si>
  <si>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</si>
  <si>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</si>
  <si>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</si>
  <si>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</si>
  <si>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</si>
  <si>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</si>
  <si>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</si>
  <si>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</si>
  <si>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</si>
  <si>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</si>
  <si>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</si>
  <si>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</si>
  <si>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</si>
  <si>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</si>
  <si>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</si>
  <si>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</si>
  <si>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</si>
  <si>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</si>
  <si>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</si>
  <si>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</si>
  <si>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</si>
  <si>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</si>
  <si>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</si>
  <si>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</si>
  <si>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</si>
  <si>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</si>
  <si>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</si>
  <si>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</si>
  <si>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</si>
  <si>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</si>
  <si>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</si>
  <si>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</si>
  <si>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</si>
  <si>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</si>
  <si>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</si>
  <si>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</si>
  <si>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</si>
  <si>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</si>
  <si>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</si>
  <si>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</si>
  <si>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</si>
  <si>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</si>
  <si>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</si>
  <si>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</si>
  <si>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</si>
  <si>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</si>
  <si>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</si>
  <si>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</si>
  <si>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</si>
  <si>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</si>
  <si>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</si>
  <si>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</si>
  <si>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</si>
  <si>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</si>
  <si>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</si>
  <si>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</si>
  <si>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</si>
  <si>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</si>
  <si>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</si>
  <si>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</si>
  <si>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</si>
  <si>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</si>
  <si>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</si>
  <si>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</si>
  <si>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</si>
  <si>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</si>
  <si>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</si>
  <si>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</si>
  <si>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</si>
  <si>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</si>
  <si>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</si>
  <si>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</si>
  <si>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</si>
  <si>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</si>
  <si>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</si>
  <si>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</si>
  <si>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</si>
  <si>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</si>
  <si>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</si>
  <si>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</si>
  <si>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</si>
  <si>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</si>
  <si>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</si>
  <si>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</si>
  <si>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</si>
  <si>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</si>
  <si>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</si>
  <si>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</si>
  <si>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</si>
  <si>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</si>
  <si>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</si>
  <si>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</si>
  <si>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</si>
  <si>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</si>
  <si>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</si>
  <si>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</si>
  <si>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</si>
  <si>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</si>
  <si>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</si>
  <si>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</si>
  <si>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</si>
  <si>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</si>
  <si>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</si>
  <si>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</si>
  <si>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</si>
  <si>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</si>
  <si>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</si>
  <si>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</si>
  <si>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</si>
  <si>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</si>
  <si>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</si>
  <si>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</si>
  <si>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</si>
  <si>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</si>
  <si>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</si>
  <si>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</si>
  <si>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</si>
  <si>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</si>
  <si>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</si>
  <si>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</si>
  <si>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</si>
  <si>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</si>
  <si>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</si>
  <si>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</si>
  <si>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</si>
  <si>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</si>
  <si>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</si>
  <si>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</si>
  <si>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</si>
  <si>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</si>
  <si>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</si>
  <si>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</si>
  <si>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</si>
  <si>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</si>
  <si>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</si>
  <si>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</si>
  <si>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</si>
  <si>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</si>
  <si>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</si>
  <si>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</si>
  <si>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</si>
  <si>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</si>
  <si>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</si>
  <si>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</si>
  <si>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</si>
  <si>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</si>
  <si>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</si>
  <si>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</si>
  <si>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</si>
  <si>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</si>
  <si>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</si>
  <si>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</si>
  <si>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</si>
  <si>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</si>
  <si>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</si>
  <si>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</si>
  <si>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</si>
  <si>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</si>
  <si>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</si>
  <si>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</si>
  <si>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</si>
  <si>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</si>
  <si>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</si>
  <si>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</si>
  <si>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</si>
  <si>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</si>
  <si>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</si>
  <si>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</si>
  <si>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</si>
  <si>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</si>
  <si>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</si>
  <si>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</si>
  <si>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</si>
  <si>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</si>
  <si>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</si>
  <si>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</si>
  <si>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</si>
  <si>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</si>
  <si>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</si>
  <si>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</si>
  <si>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</si>
  <si>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</si>
  <si>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</si>
  <si>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</si>
  <si>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</si>
  <si>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</si>
  <si>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</si>
  <si>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</si>
  <si>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</si>
  <si>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</si>
  <si>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</si>
  <si>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</si>
  <si>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</si>
  <si>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</si>
  <si>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</si>
  <si>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</si>
  <si>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</si>
  <si>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</si>
  <si>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</si>
  <si>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</si>
  <si>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</si>
  <si>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</si>
  <si>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</si>
  <si>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</si>
  <si>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</si>
  <si>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</si>
  <si>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</si>
  <si>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</si>
  <si>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</si>
  <si>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</si>
  <si>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</si>
  <si>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</si>
  <si>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</si>
  <si>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</si>
  <si>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</si>
  <si>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</si>
  <si>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</si>
  <si>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</si>
  <si>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</si>
  <si>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</si>
  <si>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</si>
  <si>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</si>
  <si>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</si>
  <si>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</si>
  <si>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</si>
  <si>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</si>
  <si>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</si>
  <si>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</si>
  <si>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</si>
  <si>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</si>
  <si>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</si>
  <si>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</si>
  <si>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</si>
  <si>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</si>
  <si>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</si>
  <si>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</si>
  <si>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</si>
  <si>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</si>
  <si>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</si>
  <si>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</si>
  <si>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</si>
  <si>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</si>
  <si>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</si>
  <si>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</si>
  <si>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</si>
  <si>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</si>
  <si>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</si>
  <si>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</si>
  <si>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</si>
  <si>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</si>
  <si>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</si>
  <si>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</si>
  <si>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</si>
  <si>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</si>
  <si>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</si>
  <si>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</si>
  <si>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</si>
  <si>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</si>
  <si>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</si>
  <si>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</si>
  <si>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</si>
  <si>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</si>
  <si>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</si>
  <si>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</si>
  <si>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</si>
  <si>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</si>
  <si>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</si>
  <si>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</si>
  <si>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</si>
  <si>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</si>
  <si>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</si>
  <si>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</si>
  <si>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</si>
  <si>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</si>
  <si>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</si>
  <si>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</si>
  <si>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</si>
  <si>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</si>
  <si>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</si>
  <si>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</si>
  <si>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</si>
  <si>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</si>
  <si>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</si>
  <si>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</si>
  <si>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</si>
  <si>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</si>
  <si>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</si>
  <si>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</si>
  <si>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</si>
  <si>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</si>
  <si>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</si>
  <si>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</si>
  <si>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</si>
  <si>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</si>
  <si>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</si>
  <si>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</si>
  <si>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</si>
  <si>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</si>
  <si>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</si>
  <si>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</si>
  <si>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</si>
  <si>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</si>
  <si>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</si>
  <si>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</si>
  <si>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</si>
  <si>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</si>
  <si>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</si>
  <si>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</si>
  <si>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</si>
  <si>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</si>
  <si>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</si>
  <si>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</si>
  <si>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</si>
  <si>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</si>
  <si>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</si>
  <si>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</si>
  <si>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</si>
  <si>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</si>
  <si>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</si>
  <si>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</si>
  <si>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</si>
  <si>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</si>
  <si>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</si>
  <si>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</si>
  <si>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</si>
  <si>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</si>
  <si>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</si>
  <si>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</si>
  <si>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</si>
  <si>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</si>
  <si>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</si>
  <si>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</si>
  <si>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</si>
  <si>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</si>
  <si>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</si>
  <si>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</si>
  <si>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</si>
  <si>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</si>
  <si>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</si>
  <si>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</si>
  <si>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</si>
  <si>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</si>
  <si>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</si>
  <si>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</si>
  <si>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</si>
  <si>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</si>
  <si>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</si>
  <si>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</si>
  <si>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</si>
  <si>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</si>
  <si>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</si>
  <si>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</si>
  <si>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</si>
  <si>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</si>
  <si>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</si>
  <si>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</si>
  <si>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</si>
  <si>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</si>
  <si>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</si>
  <si>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</si>
  <si>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</si>
  <si>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</si>
  <si>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</si>
  <si>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</si>
  <si>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</si>
  <si>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</si>
  <si>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</si>
  <si>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</si>
  <si>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</si>
  <si>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</si>
  <si>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</si>
  <si>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</si>
  <si>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</si>
  <si>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</si>
  <si>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</si>
  <si>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</si>
  <si>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</si>
  <si>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</si>
  <si>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</si>
  <si>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</si>
  <si>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</si>
  <si>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</si>
  <si>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</si>
  <si>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</si>
  <si>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</si>
  <si>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</si>
  <si>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</si>
  <si>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</si>
  <si>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</si>
  <si>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</si>
  <si>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</si>
  <si>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</si>
  <si>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</si>
  <si>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</si>
  <si>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</si>
  <si>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</si>
  <si>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</si>
  <si>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</si>
  <si>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</si>
  <si>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</si>
  <si>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</si>
  <si>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</si>
  <si>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</si>
  <si>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</si>
  <si>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</si>
  <si>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</si>
  <si>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</si>
  <si>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</si>
  <si>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</si>
  <si>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</si>
  <si>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</si>
  <si>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</si>
  <si>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</si>
  <si>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</si>
  <si>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</si>
  <si>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</si>
  <si>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</si>
  <si>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</si>
  <si>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</si>
  <si>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</si>
  <si>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</si>
  <si>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</si>
  <si>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</si>
  <si>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</si>
  <si>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</si>
  <si>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</si>
  <si>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</si>
  <si>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</si>
  <si>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</si>
  <si>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</si>
  <si>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</si>
  <si>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</si>
  <si>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</si>
  <si>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</si>
  <si>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</si>
  <si>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</si>
  <si>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</si>
  <si>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</si>
  <si>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</si>
  <si>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</si>
  <si>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</si>
  <si>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</si>
  <si>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</si>
  <si>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</si>
  <si>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</si>
  <si>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</si>
  <si>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</si>
  <si>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</si>
  <si>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</si>
  <si>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</si>
  <si>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</si>
  <si>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</si>
  <si>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</si>
  <si>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</si>
  <si>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</si>
  <si>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</si>
  <si>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</si>
  <si>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</si>
  <si>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</si>
  <si>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</si>
  <si>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</si>
  <si>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</si>
  <si>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</si>
  <si>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</si>
  <si>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</si>
  <si>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</si>
  <si>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</si>
  <si>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</si>
  <si>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</si>
  <si>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</si>
  <si>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</si>
  <si>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</si>
  <si>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</si>
  <si>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</si>
  <si>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</si>
  <si>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</si>
  <si>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</si>
  <si>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</si>
  <si>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</si>
  <si>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</si>
  <si>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</si>
  <si>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</si>
  <si>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</si>
  <si>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</si>
  <si>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</si>
  <si>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</si>
  <si>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</si>
  <si>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</si>
  <si>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</si>
  <si>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</si>
  <si>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</si>
  <si>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</si>
  <si>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</si>
  <si>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</si>
  <si>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</si>
  <si>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</si>
  <si>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</si>
  <si>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</si>
  <si>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</si>
  <si>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</si>
  <si>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</si>
  <si>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</si>
  <si>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</si>
  <si>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</si>
  <si>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</si>
  <si>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</si>
  <si>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</si>
  <si>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</si>
  <si>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</si>
  <si>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</si>
  <si>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</si>
  <si>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</si>
  <si>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</si>
  <si>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</si>
  <si>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</si>
  <si>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</si>
  <si>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</si>
  <si>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</si>
  <si>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</si>
  <si>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</si>
  <si>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</si>
  <si>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</si>
  <si>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</si>
  <si>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</si>
  <si>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</si>
  <si>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</si>
  <si>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</si>
  <si>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</si>
  <si>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</si>
  <si>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</si>
  <si>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</si>
  <si>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</si>
  <si>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</si>
  <si>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</si>
  <si>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</si>
  <si>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</si>
  <si>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</si>
  <si>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</si>
  <si>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</si>
  <si>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</si>
  <si>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</si>
  <si>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</si>
  <si>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</si>
  <si>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</si>
  <si>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</si>
  <si>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</si>
  <si>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</si>
  <si>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</si>
  <si>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</si>
  <si>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</si>
  <si>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</si>
  <si>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</si>
  <si>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</si>
  <si>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</si>
  <si>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</si>
  <si>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</si>
  <si>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</si>
  <si>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</si>
  <si>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</si>
  <si>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</si>
  <si>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</si>
  <si>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</si>
  <si>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</si>
  <si>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</si>
  <si>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</si>
  <si>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</si>
  <si>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</si>
  <si>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</si>
  <si>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</si>
  <si>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</si>
  <si>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</si>
  <si>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</si>
  <si>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</si>
  <si>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</si>
  <si>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</si>
  <si>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</si>
  <si>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</si>
  <si>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</si>
  <si>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</si>
  <si>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</si>
  <si>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</si>
  <si>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</si>
  <si>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</si>
  <si>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</si>
  <si>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</si>
  <si>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</si>
  <si>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</si>
  <si>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</si>
  <si>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</si>
  <si>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</si>
  <si>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</si>
  <si>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</si>
  <si>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</si>
  <si>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</si>
  <si>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</si>
  <si>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</si>
  <si>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</si>
  <si>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</si>
  <si>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</si>
  <si>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</si>
  <si>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</si>
  <si>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</si>
  <si>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</si>
  <si>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</si>
  <si>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</si>
  <si>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</si>
  <si>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</si>
  <si>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</si>
  <si>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</si>
  <si>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</si>
  <si>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</si>
  <si>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</si>
  <si>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</si>
  <si>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</si>
  <si>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</si>
  <si>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</si>
  <si>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</si>
  <si>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</si>
  <si>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</si>
  <si>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</si>
  <si>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</si>
  <si>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</si>
  <si>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</si>
  <si>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</si>
  <si>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</si>
  <si>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</si>
  <si>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</si>
  <si>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</si>
  <si>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</si>
  <si>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</si>
  <si>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</si>
  <si>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</si>
  <si>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</si>
  <si>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</si>
  <si>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</si>
  <si>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</si>
  <si>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</si>
  <si>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</si>
  <si>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</si>
  <si>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</si>
  <si>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</si>
  <si>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</si>
  <si>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</si>
  <si>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</si>
  <si>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</si>
  <si>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</si>
  <si>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</si>
  <si>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</si>
  <si>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</si>
  <si>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</si>
  <si>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</si>
  <si>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</si>
  <si>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</si>
  <si>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</si>
  <si>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</si>
  <si>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</si>
  <si>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</si>
  <si>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</si>
  <si>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</si>
  <si>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</si>
  <si>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</si>
  <si>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</si>
  <si>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</si>
  <si>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</si>
  <si>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</si>
  <si>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</si>
  <si>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</si>
  <si>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</si>
  <si>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</si>
  <si>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</si>
  <si>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</si>
  <si>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</si>
  <si>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</si>
  <si>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</si>
  <si>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</si>
  <si>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</si>
  <si>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</si>
  <si>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</si>
  <si>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</si>
  <si>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</si>
  <si>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</si>
  <si>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</si>
  <si>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</si>
  <si>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</si>
  <si>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</si>
  <si>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</si>
  <si>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</si>
  <si>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</si>
  <si>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</si>
  <si>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</si>
  <si>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</si>
  <si>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</si>
  <si>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</si>
  <si>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</si>
  <si>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</si>
  <si>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</si>
  <si>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</si>
  <si>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</si>
  <si>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</si>
  <si>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</si>
  <si>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</si>
  <si>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</si>
  <si>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</si>
  <si>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</si>
  <si>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</si>
  <si>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</si>
  <si>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</si>
  <si>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</si>
  <si>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</si>
  <si>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</si>
  <si>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</si>
  <si>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</si>
  <si>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</si>
  <si>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</si>
  <si>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</si>
  <si>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</si>
  <si>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</si>
  <si>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</si>
  <si>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</si>
  <si>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</si>
  <si>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</si>
  <si>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</si>
  <si>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</si>
  <si>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</si>
  <si>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</si>
  <si>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</si>
  <si>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</si>
  <si>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</si>
  <si>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</si>
  <si>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</si>
  <si>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</si>
  <si>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</si>
  <si>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</si>
  <si>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</si>
  <si>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</si>
  <si>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</si>
  <si>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</si>
  <si>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</si>
  <si>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</si>
  <si>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</si>
  <si>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</si>
  <si>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</si>
  <si>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</si>
  <si>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</si>
  <si>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</si>
  <si>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</si>
  <si>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</si>
  <si>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</si>
  <si>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</si>
  <si>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</si>
  <si>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</si>
  <si>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</si>
  <si>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</si>
  <si>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</si>
  <si>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</si>
  <si>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</si>
  <si>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</si>
  <si>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</si>
  <si>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</si>
  <si>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</si>
  <si>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</si>
  <si>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</si>
  <si>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</si>
  <si>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</si>
  <si>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</si>
  <si>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</si>
  <si>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</si>
  <si>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</si>
  <si>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</si>
  <si>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</si>
  <si>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</si>
  <si>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</si>
  <si>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</si>
  <si>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</si>
  <si>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</si>
  <si>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</si>
  <si>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</si>
  <si>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</si>
  <si>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</si>
  <si>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</si>
  <si>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</si>
  <si>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</si>
  <si>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</si>
  <si>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</si>
  <si>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</si>
  <si>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</si>
  <si>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</si>
  <si>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</si>
  <si>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</si>
  <si>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</si>
  <si>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</si>
  <si>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</si>
  <si>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</si>
  <si>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</si>
  <si>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</si>
  <si>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</si>
  <si>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</si>
  <si>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</si>
  <si>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</si>
  <si>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</si>
  <si>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</si>
  <si>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</si>
  <si>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</si>
  <si>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</si>
  <si>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</si>
  <si>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</si>
  <si>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</si>
  <si>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</si>
  <si>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</si>
  <si>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</si>
  <si>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</si>
  <si>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</si>
  <si>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</si>
  <si>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</si>
  <si>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</si>
  <si>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</si>
  <si>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</si>
  <si>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</si>
  <si>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</si>
  <si>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</si>
  <si>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</si>
  <si>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</si>
  <si>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</si>
  <si>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</si>
  <si>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</si>
  <si>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</si>
  <si>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</si>
  <si>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</si>
  <si>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</si>
  <si>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</si>
  <si>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</si>
  <si>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</si>
  <si>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</si>
  <si>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</si>
  <si>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</si>
  <si>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</si>
  <si>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</si>
  <si>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</si>
  <si>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</si>
  <si>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</si>
  <si>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</si>
  <si>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</si>
  <si>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</si>
  <si>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</si>
  <si>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</si>
  <si>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</si>
  <si>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</si>
  <si>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</si>
  <si>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</si>
  <si>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</si>
  <si>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</si>
  <si>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</si>
  <si>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</si>
  <si>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</si>
  <si>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</si>
  <si>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</si>
  <si>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</si>
  <si>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</si>
  <si>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</si>
  <si>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</si>
  <si>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</si>
  <si>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</si>
  <si>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</si>
  <si>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</si>
  <si>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</si>
  <si>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</si>
  <si>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</si>
  <si>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</si>
  <si>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</si>
  <si>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</si>
  <si>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</si>
  <si>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</si>
  <si>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</si>
  <si>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</si>
  <si>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</si>
  <si>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</si>
  <si>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</si>
  <si>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</si>
  <si>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</si>
  <si>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</si>
  <si>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</si>
  <si>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</si>
  <si>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</si>
  <si>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</si>
  <si>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</si>
  <si>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</si>
  <si>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</si>
  <si>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</si>
  <si>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</si>
  <si>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</si>
  <si>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</si>
  <si>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</si>
  <si>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</si>
  <si>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</si>
  <si>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</si>
  <si>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</si>
  <si>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</si>
  <si>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</si>
  <si>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</si>
  <si>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</si>
  <si>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</si>
  <si>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</si>
  <si>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</si>
  <si>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</si>
  <si>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</si>
  <si>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</si>
  <si>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</si>
  <si>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</si>
  <si>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</si>
  <si>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</si>
  <si>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</si>
  <si>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</si>
  <si>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</si>
  <si>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</si>
  <si>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</si>
  <si>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</si>
  <si>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</si>
  <si>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</si>
  <si>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</si>
  <si>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</si>
  <si>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</si>
  <si>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</si>
  <si>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</si>
  <si>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</si>
  <si>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</si>
  <si>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</si>
  <si>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</si>
  <si>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</si>
  <si>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</si>
  <si>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</si>
  <si>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</si>
  <si>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</si>
  <si>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</si>
  <si>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</si>
  <si>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</si>
  <si>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</si>
  <si>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</si>
  <si>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</si>
  <si>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</si>
  <si>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</si>
  <si>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</si>
  <si>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</si>
  <si>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</si>
  <si>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</si>
  <si>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</si>
  <si>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</si>
  <si>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</si>
  <si>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</si>
  <si>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</si>
  <si>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</si>
  <si>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</si>
  <si>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</si>
  <si>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</si>
  <si>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</si>
  <si>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</si>
  <si>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</si>
  <si>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</si>
  <si>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</si>
  <si>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</si>
  <si>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</si>
  <si>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</si>
  <si>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</si>
  <si>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</si>
  <si>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</si>
  <si>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</si>
  <si>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</si>
  <si>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</si>
  <si>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</si>
  <si>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</si>
  <si>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</si>
  <si>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</si>
  <si>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</si>
  <si>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</si>
  <si>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</si>
  <si>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</si>
  <si>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</si>
  <si>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</si>
  <si>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</si>
  <si>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</si>
  <si>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</si>
  <si>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</si>
  <si>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</si>
  <si>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</si>
  <si>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</si>
  <si>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</si>
  <si>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</si>
  <si>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</si>
  <si>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</si>
  <si>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</si>
  <si>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</si>
  <si>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</si>
  <si>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</si>
  <si>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</si>
  <si>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</si>
  <si>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</si>
  <si>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</si>
  <si>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</si>
  <si>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</si>
  <si>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</si>
  <si>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</si>
  <si>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</si>
  <si>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</si>
  <si>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</si>
  <si>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</si>
  <si>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</si>
  <si>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</si>
  <si>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</si>
  <si>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</si>
  <si>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</si>
  <si>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</si>
  <si>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</si>
  <si>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</si>
  <si>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</si>
  <si>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</si>
  <si>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</si>
  <si>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</si>
  <si>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</si>
  <si>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</si>
  <si>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</si>
  <si>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</si>
  <si>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</si>
  <si>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</si>
  <si>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</si>
  <si>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</si>
  <si>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</si>
  <si>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</si>
  <si>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</si>
  <si>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</si>
  <si>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</si>
  <si>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</si>
  <si>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</si>
  <si>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</si>
  <si>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</si>
  <si>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</si>
  <si>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</si>
  <si>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</si>
  <si>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</si>
  <si>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</si>
  <si>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</si>
  <si>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</si>
  <si>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</si>
  <si>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</si>
  <si>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</si>
  <si>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</si>
  <si>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</si>
  <si>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</si>
  <si>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</si>
  <si>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</si>
  <si>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</si>
  <si>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</si>
  <si>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</si>
  <si>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</si>
  <si>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</si>
  <si>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</si>
  <si>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</si>
  <si>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</si>
  <si>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</si>
  <si>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</si>
  <si>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</si>
  <si>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</si>
  <si>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</si>
  <si>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</si>
  <si>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</si>
  <si>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</si>
  <si>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</si>
  <si>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</si>
  <si>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</si>
  <si>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</si>
  <si>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</si>
  <si>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</si>
  <si>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</si>
  <si>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</si>
  <si>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</si>
  <si>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</si>
  <si>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</si>
  <si>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</si>
  <si>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</si>
  <si>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</si>
  <si>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</si>
  <si>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</si>
  <si>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</si>
  <si>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</si>
  <si>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</si>
  <si>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</si>
  <si>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</si>
  <si>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</si>
  <si>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</si>
  <si>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</si>
  <si>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</si>
  <si>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</si>
  <si>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</si>
  <si>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</si>
  <si>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</si>
  <si>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</si>
  <si>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</si>
  <si>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</si>
  <si>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</si>
  <si>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</si>
  <si>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</si>
  <si>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</si>
  <si>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</si>
  <si>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</si>
  <si>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</si>
  <si>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</si>
  <si>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</si>
  <si>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</si>
  <si>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</si>
  <si>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</si>
  <si>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</si>
  <si>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</si>
  <si>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</si>
  <si>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</si>
  <si>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</si>
  <si>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</si>
  <si>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</si>
  <si>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</si>
  <si>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</si>
  <si>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</si>
  <si>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</si>
  <si>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</si>
  <si>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</si>
  <si>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</si>
  <si>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</si>
  <si>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</si>
  <si>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</si>
  <si>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</si>
  <si>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</si>
  <si>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</si>
  <si>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</si>
  <si>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</si>
  <si>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</si>
  <si>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</si>
  <si>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</si>
  <si>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</si>
  <si>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</si>
  <si>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</si>
  <si>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</si>
  <si>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</si>
  <si>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</si>
  <si>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</si>
  <si>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</si>
  <si>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</si>
  <si>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</si>
  <si>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</si>
  <si>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</si>
  <si>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</si>
  <si>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</si>
  <si>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</si>
  <si>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</si>
  <si>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</si>
  <si>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</si>
  <si>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</si>
  <si>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</si>
  <si>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</si>
  <si>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</si>
  <si>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</si>
  <si>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</si>
  <si>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</si>
  <si>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</si>
  <si>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</si>
  <si>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</si>
  <si>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</si>
  <si>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</si>
  <si>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</si>
  <si>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</si>
  <si>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</si>
  <si>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</si>
  <si>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</si>
  <si>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</si>
  <si>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</si>
  <si>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</si>
  <si>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</si>
  <si>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</si>
  <si>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</si>
  <si>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</si>
  <si>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</si>
  <si>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</si>
  <si>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</si>
  <si>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</si>
  <si>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</si>
  <si>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</si>
  <si>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</si>
  <si>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</si>
  <si>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</si>
  <si>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</si>
  <si>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</si>
  <si>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</si>
  <si>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</si>
  <si>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</si>
  <si>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</si>
  <si>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</si>
  <si>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</si>
  <si>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</si>
  <si>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</si>
  <si>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</si>
  <si>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</si>
  <si>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</si>
  <si>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</si>
  <si>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</si>
  <si>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</si>
  <si>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</si>
  <si>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</si>
  <si>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</si>
  <si>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</si>
  <si>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</si>
  <si>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</si>
  <si>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</si>
  <si>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</si>
  <si>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</si>
  <si>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</si>
  <si>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</si>
  <si>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</si>
  <si>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</si>
  <si>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</si>
  <si>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</si>
  <si>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</si>
  <si>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</si>
  <si>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</si>
  <si>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</si>
  <si>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</si>
  <si>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</si>
  <si>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</si>
  <si>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</si>
  <si>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</si>
  <si>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</si>
  <si>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</si>
  <si>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</si>
  <si>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</si>
  <si>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</si>
  <si>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</si>
  <si>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</si>
  <si>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</si>
  <si>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</si>
  <si>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</si>
  <si>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</si>
  <si>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</si>
  <si>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</si>
  <si>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</si>
  <si>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</si>
  <si>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</si>
  <si>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</si>
  <si>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</si>
  <si>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</si>
  <si>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</si>
  <si>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</si>
  <si>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</si>
  <si>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</si>
  <si>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</si>
  <si>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</si>
  <si>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</si>
  <si>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</si>
  <si>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</si>
  <si>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</si>
  <si>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</si>
  <si>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</si>
  <si>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</si>
  <si>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</si>
  <si>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</si>
  <si>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</si>
  <si>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</si>
  <si>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</si>
  <si>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</si>
  <si>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</si>
  <si>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</si>
  <si>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</si>
  <si>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</si>
  <si>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</si>
  <si>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</si>
  <si>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</si>
  <si>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</si>
  <si>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</si>
  <si>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</si>
  <si>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</si>
  <si>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</si>
  <si>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</si>
  <si>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</si>
  <si>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</si>
  <si>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</si>
  <si>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</si>
  <si>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</si>
  <si>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</si>
  <si>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</si>
  <si>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</si>
  <si>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</si>
  <si>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</si>
  <si>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</si>
  <si>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</si>
  <si>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</si>
  <si>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</si>
  <si>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</si>
  <si>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</si>
  <si>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</si>
  <si>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</si>
  <si>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</si>
  <si>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</si>
  <si>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</si>
  <si>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</si>
  <si>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</si>
  <si>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</si>
  <si>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</si>
  <si>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</si>
  <si>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</si>
  <si>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</si>
  <si>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</si>
  <si>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</si>
  <si>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</si>
  <si>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</si>
  <si>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</si>
  <si>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</si>
  <si>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</si>
  <si>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</si>
  <si>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</si>
  <si>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</si>
  <si>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</si>
  <si>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</si>
  <si>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</si>
  <si>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</si>
  <si>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</si>
  <si>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</si>
  <si>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</si>
  <si>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</si>
  <si>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</si>
  <si>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</si>
  <si>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</si>
  <si>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</si>
  <si>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</si>
  <si>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</si>
  <si>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</si>
  <si>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</si>
  <si>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</si>
  <si>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</si>
  <si>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</si>
  <si>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</si>
  <si>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</si>
  <si>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</si>
  <si>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</si>
  <si>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</si>
  <si>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</si>
  <si>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</si>
  <si>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</si>
  <si>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</si>
  <si>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</si>
  <si>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</si>
  <si>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</si>
  <si>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</si>
  <si>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</si>
  <si>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</si>
  <si>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</si>
  <si>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</si>
  <si>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</si>
  <si>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</si>
  <si>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</si>
  <si>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</si>
  <si>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</si>
  <si>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</si>
  <si>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</si>
  <si>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</si>
  <si>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</si>
  <si>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</si>
  <si>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</si>
  <si>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</si>
  <si>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</si>
  <si>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</si>
  <si>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</si>
  <si>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</si>
  <si>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</si>
  <si>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</si>
  <si>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</si>
  <si>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</si>
  <si>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</si>
  <si>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</si>
  <si>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</si>
  <si>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</si>
  <si>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</si>
  <si>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</si>
  <si>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</si>
  <si>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</si>
  <si>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</si>
  <si>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</si>
  <si>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</si>
  <si>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</si>
  <si>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</si>
  <si>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</si>
  <si>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</si>
  <si>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</si>
  <si>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</si>
  <si>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</si>
  <si>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</si>
  <si>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</si>
  <si>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</si>
  <si>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</si>
  <si>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</si>
  <si>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</si>
  <si>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</si>
  <si>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</si>
  <si>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</si>
  <si>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</si>
  <si>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</si>
  <si>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</si>
  <si>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</si>
  <si>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</si>
  <si>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</si>
  <si>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</si>
  <si>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</si>
  <si>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</si>
  <si>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</si>
  <si>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</si>
  <si>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</si>
  <si>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</si>
  <si>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</si>
  <si>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</si>
  <si>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</si>
  <si>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</si>
  <si>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</si>
  <si>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</si>
  <si>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</si>
  <si>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</si>
  <si>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</si>
  <si>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</si>
  <si>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</si>
  <si>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</si>
  <si>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</si>
  <si>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</si>
  <si>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</si>
  <si>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</si>
  <si>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</si>
  <si>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</si>
  <si>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</si>
  <si>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</si>
  <si>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</si>
  <si>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</si>
  <si>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</si>
  <si>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</si>
  <si>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</si>
  <si>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</si>
  <si>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</si>
  <si>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</si>
  <si>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</si>
  <si>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</si>
  <si>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</si>
  <si>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</si>
  <si>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</si>
  <si>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</si>
  <si>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</si>
  <si>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</si>
  <si>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</si>
  <si>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</si>
  <si>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</si>
  <si>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</si>
  <si>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</si>
  <si>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</si>
  <si>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</si>
  <si>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</si>
  <si>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</si>
  <si>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</si>
  <si>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</si>
  <si>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</si>
  <si>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</si>
  <si>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</si>
  <si>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</si>
  <si>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</si>
  <si>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</si>
  <si>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</si>
  <si>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</si>
  <si>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</si>
  <si>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</si>
  <si>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</si>
  <si>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</si>
  <si>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</si>
  <si>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</si>
  <si>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</si>
  <si>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</si>
  <si>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</si>
  <si>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</si>
  <si>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</si>
  <si>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</si>
  <si>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</si>
  <si>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</si>
  <si>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</si>
  <si>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</si>
  <si>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</si>
  <si>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</si>
  <si>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</si>
  <si>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</si>
  <si>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</si>
  <si>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</si>
  <si>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</si>
  <si>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</si>
  <si>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</si>
  <si>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</si>
  <si>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</si>
  <si>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</si>
  <si>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</si>
  <si>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</si>
  <si>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</si>
  <si>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</si>
  <si>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</si>
  <si>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</si>
  <si>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</si>
  <si>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</si>
  <si>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</si>
  <si>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</si>
  <si>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</si>
  <si>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</si>
  <si>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</si>
  <si>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</si>
  <si>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</si>
  <si>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</si>
  <si>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</si>
  <si>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</si>
  <si>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</si>
  <si>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</si>
  <si>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</si>
  <si>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</si>
  <si>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</si>
  <si>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</si>
  <si>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</si>
  <si>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</si>
  <si>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</si>
  <si>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</si>
  <si>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</si>
  <si>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</si>
  <si>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</si>
  <si>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</si>
  <si>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</si>
  <si>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</si>
  <si>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</si>
  <si>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</si>
  <si>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</si>
  <si>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</si>
  <si>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</si>
  <si>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</si>
  <si>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</si>
  <si>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</si>
  <si>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</si>
  <si>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</si>
  <si>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</si>
  <si>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</si>
  <si>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</si>
  <si>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</si>
  <si>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</si>
  <si>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</si>
  <si>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</si>
  <si>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</si>
  <si>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</si>
  <si>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</si>
  <si>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</si>
  <si>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</si>
  <si>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</si>
  <si>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</si>
  <si>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</si>
  <si>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</si>
  <si>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</si>
  <si>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</si>
  <si>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</si>
  <si>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</si>
  <si>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</si>
  <si>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</si>
  <si>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</si>
  <si>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</si>
  <si>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</si>
  <si>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</si>
  <si>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</si>
  <si>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</si>
  <si>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</si>
  <si>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</si>
  <si>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</si>
  <si>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</si>
  <si>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</si>
  <si>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</si>
  <si>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</si>
  <si>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</si>
  <si>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</si>
  <si>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</si>
  <si>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</si>
  <si>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</si>
  <si>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</si>
  <si>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</si>
  <si>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</si>
  <si>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</si>
  <si>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</si>
  <si>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</si>
  <si>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</si>
  <si>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</si>
  <si>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</si>
  <si>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</si>
  <si>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</si>
  <si>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</si>
  <si>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</si>
  <si>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</si>
  <si>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</si>
  <si>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</si>
  <si>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</si>
  <si>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</si>
  <si>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</si>
  <si>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</si>
  <si>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</si>
  <si>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</si>
  <si>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</si>
  <si>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</si>
  <si>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</si>
  <si>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</si>
  <si>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</si>
  <si>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</si>
  <si>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</si>
  <si>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</si>
  <si>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</si>
  <si>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</si>
  <si>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</si>
  <si>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</si>
  <si>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</si>
  <si>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</si>
  <si>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</si>
  <si>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</si>
  <si>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</si>
  <si>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</si>
  <si>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</si>
  <si>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</si>
  <si>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</si>
  <si>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</si>
  <si>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</si>
  <si>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</si>
  <si>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</si>
  <si>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</si>
  <si>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</si>
  <si>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</si>
  <si>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</si>
  <si>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</si>
  <si>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</si>
  <si>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</si>
  <si>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</si>
  <si>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</si>
  <si>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</si>
  <si>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</si>
  <si>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</si>
  <si>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</si>
  <si>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</si>
  <si>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</si>
  <si>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</si>
  <si>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</si>
  <si>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</si>
  <si>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</si>
  <si>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</si>
  <si>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</si>
  <si>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</si>
  <si>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</si>
  <si>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</si>
  <si>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</si>
  <si>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</si>
  <si>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</si>
  <si>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</si>
  <si>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</si>
  <si>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</si>
  <si>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</si>
  <si>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</si>
  <si>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</si>
  <si>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</si>
  <si>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</si>
  <si>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</si>
  <si>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</si>
  <si>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</si>
  <si>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</si>
  <si>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</si>
  <si>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</si>
  <si>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</si>
  <si>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</si>
  <si>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</si>
  <si>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</si>
  <si>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</si>
  <si>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</si>
  <si>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</si>
  <si>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</si>
  <si>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</si>
  <si>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</si>
  <si>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</si>
  <si>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</si>
  <si>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</si>
  <si>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</si>
  <si>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</si>
  <si>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</si>
  <si>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</si>
  <si>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</si>
  <si>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</si>
  <si>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</si>
  <si>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</si>
  <si>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</si>
  <si>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</si>
  <si>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</si>
  <si>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</si>
  <si>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</si>
  <si>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</si>
  <si>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</si>
  <si>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</si>
  <si>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</si>
  <si>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</si>
  <si>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</si>
  <si>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</si>
  <si>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</si>
  <si>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</si>
  <si>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</si>
  <si>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</si>
  <si>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</si>
  <si>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</si>
  <si>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</si>
  <si>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</si>
  <si>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</si>
  <si>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</si>
  <si>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</si>
  <si>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</si>
  <si>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</si>
  <si>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</si>
  <si>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</si>
  <si>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</si>
  <si>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</si>
  <si>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</si>
  <si>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</si>
  <si>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</si>
  <si>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</si>
  <si>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</si>
  <si>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</si>
  <si>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</si>
  <si>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</si>
  <si>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</si>
  <si>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</si>
  <si>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</si>
  <si>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</si>
  <si>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</si>
  <si>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</si>
  <si>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</si>
  <si>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</si>
  <si>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</si>
  <si>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</si>
  <si>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</si>
  <si>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</si>
  <si>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</si>
  <si>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</si>
  <si>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</si>
  <si>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</si>
  <si>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</si>
  <si>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</si>
  <si>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</si>
  <si>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</si>
  <si>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</si>
  <si>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</si>
  <si>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</si>
  <si>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</si>
  <si>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</si>
  <si>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</si>
  <si>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</si>
  <si>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</si>
  <si>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</si>
  <si>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</si>
  <si>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</si>
  <si>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</si>
  <si>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</si>
  <si>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</si>
  <si>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</si>
  <si>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</si>
  <si>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</si>
  <si>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</si>
  <si>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</si>
  <si>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</si>
  <si>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</si>
  <si>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</si>
  <si>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</si>
  <si>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</si>
  <si>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</si>
  <si>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</si>
  <si>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</si>
  <si>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</si>
  <si>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</si>
  <si>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</si>
  <si>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</si>
  <si>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</si>
  <si>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</si>
  <si>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</si>
  <si>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</si>
  <si>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</si>
  <si>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</si>
  <si>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</si>
  <si>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</si>
  <si>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</si>
  <si>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</si>
  <si>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</si>
  <si>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</si>
  <si>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</si>
  <si>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</si>
  <si>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</si>
  <si>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</si>
  <si>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</si>
  <si>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</si>
  <si>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</si>
  <si>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</si>
  <si>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</si>
  <si>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</si>
  <si>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</si>
  <si>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</si>
  <si>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</si>
  <si>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</si>
  <si>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</si>
  <si>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</si>
  <si>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</si>
  <si>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</si>
  <si>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</si>
  <si>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</si>
  <si>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</si>
  <si>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</si>
  <si>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</si>
  <si>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</si>
  <si>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</si>
  <si>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</si>
  <si>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</si>
  <si>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</si>
  <si>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</si>
  <si>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</si>
  <si>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</si>
  <si>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</si>
  <si>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</si>
  <si>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</si>
  <si>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</si>
  <si>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</si>
  <si>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</si>
  <si>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</si>
  <si>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</si>
  <si>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</si>
  <si>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</si>
  <si>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</si>
  <si>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</si>
  <si>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</si>
  <si>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</si>
  <si>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</si>
  <si>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</si>
  <si>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</si>
  <si>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</si>
  <si>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</si>
  <si>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</si>
  <si>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</si>
  <si>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</si>
  <si>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</si>
  <si>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</si>
  <si>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</si>
  <si>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</si>
  <si>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</si>
  <si>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</si>
  <si>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</si>
  <si>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</si>
  <si>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</si>
  <si>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</si>
  <si>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</si>
  <si>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</si>
  <si>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</si>
  <si>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</si>
  <si>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</si>
  <si>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</si>
  <si>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</si>
  <si>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</si>
  <si>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</si>
  <si>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</si>
  <si>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</si>
  <si>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</si>
  <si>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</si>
  <si>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</si>
  <si>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</si>
  <si>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</si>
  <si>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</si>
  <si>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</si>
  <si>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</si>
  <si>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</si>
  <si>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</si>
  <si>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</si>
  <si>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</si>
  <si>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</si>
  <si>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</si>
  <si>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</si>
  <si>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</si>
  <si>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</si>
  <si>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</si>
  <si>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</si>
  <si>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</si>
  <si>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</si>
  <si>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</si>
  <si>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</si>
  <si>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</si>
  <si>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</si>
  <si>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</si>
  <si>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</si>
  <si>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</si>
  <si>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</si>
  <si>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</si>
  <si>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</si>
  <si>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</si>
  <si>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</si>
  <si>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</si>
  <si>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</si>
  <si>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</si>
  <si>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</si>
  <si>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</si>
  <si>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</si>
  <si>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</si>
  <si>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</si>
  <si>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</si>
  <si>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</si>
  <si>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</si>
  <si>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</si>
  <si>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</si>
  <si>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</si>
  <si>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</si>
  <si>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</si>
  <si>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</si>
  <si>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</si>
  <si>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</si>
  <si>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</si>
  <si>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</si>
  <si>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</si>
  <si>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</si>
  <si>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</si>
  <si>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</si>
  <si>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</si>
  <si>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</si>
  <si>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</si>
  <si>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</si>
  <si>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</si>
  <si>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</si>
  <si>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</si>
  <si>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</si>
  <si>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</si>
  <si>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</si>
  <si>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</si>
  <si>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</si>
  <si>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</si>
  <si>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</si>
  <si>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</si>
  <si>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</si>
  <si>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</si>
  <si>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</si>
  <si>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</si>
  <si>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</si>
  <si>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</si>
  <si>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</si>
  <si>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</si>
  <si>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</si>
  <si>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</si>
  <si>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</si>
  <si>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</si>
  <si>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</si>
  <si>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</si>
  <si>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</si>
  <si>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</si>
  <si>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</si>
  <si>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</si>
  <si>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</si>
  <si>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</si>
  <si>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</si>
  <si>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</si>
  <si>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</si>
  <si>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</si>
  <si>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</si>
  <si>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</si>
  <si>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</si>
  <si>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</si>
  <si>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</si>
  <si>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</si>
  <si>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</si>
  <si>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</si>
  <si>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</si>
  <si>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</si>
  <si>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</si>
  <si>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</si>
  <si>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</si>
  <si>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</si>
  <si>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</si>
  <si>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</si>
  <si>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</si>
  <si>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</si>
  <si>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</si>
  <si>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</si>
  <si>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</si>
  <si>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</si>
  <si>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</si>
  <si>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</si>
  <si>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</si>
  <si>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</si>
  <si>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</si>
  <si>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</si>
  <si>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</si>
  <si>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</si>
  <si>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</si>
  <si>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</si>
  <si>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</si>
  <si>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</si>
  <si>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</si>
  <si>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</si>
  <si>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</si>
  <si>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</si>
  <si>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</si>
  <si>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</si>
  <si>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</si>
  <si>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</si>
  <si>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</si>
  <si>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</si>
  <si>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</si>
  <si>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</si>
  <si>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</si>
  <si>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</si>
  <si>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</si>
  <si>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</si>
  <si>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</si>
  <si>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</si>
  <si>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</si>
  <si>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</si>
  <si>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</si>
  <si>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</si>
  <si>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</si>
  <si>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</si>
  <si>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</si>
  <si>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</si>
  <si>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</si>
  <si>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</si>
  <si>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</si>
  <si>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</si>
  <si>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</si>
  <si>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</si>
  <si>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</si>
  <si>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</si>
  <si>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</si>
  <si>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</si>
  <si>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</si>
  <si>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</si>
  <si>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</si>
  <si>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</si>
  <si>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</si>
  <si>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</si>
  <si>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</si>
  <si>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</si>
  <si>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</si>
  <si>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</si>
  <si>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</si>
  <si>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</si>
  <si>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</si>
  <si>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</si>
  <si>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</si>
  <si>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</si>
  <si>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</si>
  <si>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</si>
  <si>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</si>
  <si>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</si>
  <si>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</si>
  <si>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</si>
  <si>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</si>
  <si>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</si>
  <si>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</si>
  <si>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</si>
  <si>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</si>
  <si>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</si>
  <si>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</si>
  <si>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</si>
  <si>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</si>
  <si>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</si>
  <si>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</si>
  <si>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</si>
  <si>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</si>
  <si>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</si>
  <si>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</si>
  <si>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</si>
  <si>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</si>
  <si>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</si>
  <si>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</si>
  <si>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</si>
  <si>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</si>
  <si>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</si>
  <si>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</si>
  <si>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</si>
  <si>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</si>
  <si>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</si>
  <si>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</si>
  <si>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</si>
  <si>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</si>
  <si>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</si>
  <si>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</si>
  <si>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</si>
  <si>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</si>
  <si>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</si>
  <si>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</si>
  <si>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</si>
  <si>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</si>
  <si>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</si>
  <si>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</si>
  <si>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</si>
  <si>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</si>
  <si>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</si>
  <si>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</si>
  <si>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</si>
  <si>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</si>
  <si>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</si>
  <si>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</si>
  <si>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</si>
  <si>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</si>
  <si>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</si>
  <si>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</si>
  <si>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</si>
  <si>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</si>
  <si>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</si>
  <si>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</si>
  <si>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</si>
  <si>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</si>
  <si>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</si>
  <si>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</si>
  <si>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</si>
  <si>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</si>
  <si>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</si>
  <si>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</si>
  <si>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</si>
  <si>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</si>
  <si>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</si>
  <si>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</si>
  <si>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</si>
  <si>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</si>
  <si>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</si>
  <si>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</si>
  <si>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</si>
  <si>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</si>
  <si>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</si>
  <si>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</si>
  <si>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</si>
  <si>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</si>
  <si>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</si>
  <si>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</si>
  <si>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</si>
  <si>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</si>
  <si>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</si>
  <si>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</si>
  <si>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</si>
  <si>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</si>
  <si>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</si>
  <si>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</si>
  <si>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</si>
  <si>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</si>
  <si>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</si>
  <si>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</si>
  <si>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</si>
  <si>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</si>
  <si>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</si>
  <si>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</si>
  <si>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</si>
  <si>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</si>
  <si>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</si>
  <si>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</si>
  <si>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</si>
  <si>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</si>
  <si>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</si>
  <si>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</si>
  <si>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</si>
  <si>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</si>
  <si>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</si>
  <si>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</si>
  <si>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</si>
  <si>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</si>
  <si>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</si>
  <si>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</si>
  <si>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</si>
  <si>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</si>
  <si>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</si>
  <si>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</si>
  <si>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</si>
  <si>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</si>
  <si>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</si>
  <si>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</si>
  <si>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</si>
  <si>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</si>
  <si>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</si>
  <si>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</si>
  <si>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</si>
  <si>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</si>
  <si>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</si>
  <si>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</si>
  <si>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</si>
  <si>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</si>
  <si>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</si>
  <si>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</si>
  <si>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</si>
  <si>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</si>
  <si>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</si>
  <si>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</si>
  <si>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</si>
  <si>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</si>
  <si>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</si>
  <si>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</si>
  <si>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</si>
  <si>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</si>
  <si>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</si>
  <si>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</si>
  <si>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</si>
  <si>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</si>
  <si>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</si>
  <si>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</si>
  <si>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</si>
  <si>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</si>
  <si>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</si>
  <si>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</si>
  <si>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</si>
  <si>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</si>
  <si>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</si>
  <si>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</si>
  <si>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</si>
  <si>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</si>
  <si>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</si>
  <si>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</si>
  <si>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</si>
  <si>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</si>
  <si>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</si>
  <si>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</si>
  <si>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</si>
  <si>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</si>
  <si>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</si>
  <si>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</si>
  <si>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</si>
  <si>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</si>
  <si>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</si>
  <si>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</si>
  <si>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</si>
  <si>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</si>
  <si>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</si>
  <si>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</si>
  <si>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</si>
  <si>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</si>
  <si>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</si>
  <si>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</si>
  <si>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</si>
  <si>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</si>
  <si>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</si>
  <si>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</si>
  <si>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</si>
  <si>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</si>
  <si>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</si>
  <si>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</si>
  <si>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</si>
  <si>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</si>
  <si>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</si>
  <si>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</si>
  <si>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</si>
  <si>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</si>
  <si>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</si>
  <si>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</si>
  <si>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</si>
  <si>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</si>
  <si>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</si>
  <si>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</si>
  <si>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</si>
  <si>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</si>
  <si>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</si>
  <si>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</si>
  <si>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</si>
  <si>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</si>
  <si>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</si>
  <si>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</si>
  <si>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</si>
  <si>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</si>
  <si>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</si>
  <si>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</si>
  <si>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</si>
  <si>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</si>
  <si>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</si>
  <si>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</si>
  <si>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</si>
  <si>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</si>
  <si>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</si>
  <si>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</si>
  <si>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</si>
  <si>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</si>
  <si>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</si>
  <si>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</si>
  <si>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</si>
  <si>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</si>
  <si>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</si>
  <si>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</si>
  <si>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</si>
  <si>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</si>
  <si>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</si>
  <si>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</si>
  <si>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</si>
  <si>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</si>
  <si>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</si>
  <si>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</si>
  <si>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</si>
  <si>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</si>
  <si>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</si>
  <si>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</si>
  <si>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</si>
  <si>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</si>
  <si>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</si>
  <si>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</si>
  <si>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</si>
  <si>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</si>
  <si>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</si>
  <si>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</si>
  <si>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</si>
  <si>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</si>
  <si>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</si>
  <si>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</si>
  <si>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</si>
  <si>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</si>
  <si>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</si>
  <si>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</si>
  <si>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</si>
  <si>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</si>
  <si>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</si>
  <si>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</si>
  <si>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</si>
  <si>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</si>
  <si>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</si>
  <si>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</si>
  <si>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</si>
  <si>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</si>
  <si>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</si>
  <si>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</si>
  <si>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</si>
  <si>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</si>
  <si>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</si>
  <si>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</si>
  <si>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</si>
  <si>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</si>
  <si>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</si>
  <si>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</si>
  <si>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</si>
  <si>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</si>
  <si>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</si>
  <si>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</si>
  <si>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</si>
  <si>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</si>
  <si>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</si>
  <si>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</si>
  <si>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</si>
  <si>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</si>
  <si>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</si>
  <si>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</si>
  <si>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</si>
  <si>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</si>
  <si>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</si>
  <si>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</si>
  <si>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</si>
  <si>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</si>
  <si>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</si>
  <si>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</si>
  <si>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</si>
  <si>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</si>
  <si>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</si>
  <si>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</si>
  <si>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</si>
  <si>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</si>
  <si>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</si>
  <si>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</si>
  <si>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</si>
  <si>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</si>
  <si>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</si>
  <si>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</si>
  <si>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</si>
  <si>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</si>
  <si>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</si>
  <si>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</si>
  <si>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</si>
  <si>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</si>
  <si>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</si>
  <si>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</si>
  <si>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</si>
  <si>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</si>
  <si>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</si>
  <si>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</si>
  <si>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</si>
  <si>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</si>
  <si>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</si>
  <si>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</si>
  <si>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</si>
  <si>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</si>
  <si>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</si>
  <si>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</si>
  <si>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</si>
  <si>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</si>
  <si>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</si>
  <si>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</si>
  <si>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</si>
  <si>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</si>
  <si>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</si>
  <si>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</si>
  <si>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</si>
  <si>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</si>
  <si>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</si>
  <si>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</si>
  <si>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</si>
  <si>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</si>
  <si>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</si>
  <si>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</si>
  <si>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</si>
  <si>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</si>
  <si>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</si>
  <si>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</si>
  <si>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</si>
  <si>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</si>
  <si>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</si>
  <si>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</si>
  <si>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</si>
  <si>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</si>
  <si>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</si>
  <si>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</si>
  <si>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</si>
  <si>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</si>
  <si>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</si>
  <si>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</si>
  <si>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</si>
  <si>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</si>
  <si>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</si>
  <si>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</si>
  <si>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</si>
  <si>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</si>
  <si>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</si>
  <si>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</si>
  <si>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</si>
  <si>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</si>
  <si>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</si>
  <si>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</si>
  <si>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</si>
  <si>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</si>
  <si>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</si>
  <si>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</si>
  <si>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</si>
  <si>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</si>
  <si>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</si>
  <si>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</si>
  <si>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</si>
  <si>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</si>
  <si>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</si>
  <si>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</si>
  <si>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</si>
  <si>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</si>
  <si>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</si>
  <si>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</si>
  <si>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</si>
  <si>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</si>
  <si>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</si>
  <si>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</si>
  <si>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</si>
  <si>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</si>
  <si>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</si>
  <si>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</si>
  <si>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</si>
  <si>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</si>
  <si>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</si>
  <si>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</si>
  <si>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</si>
  <si>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</si>
  <si>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</si>
  <si>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</si>
  <si>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</si>
  <si>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</si>
  <si>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</si>
  <si>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</si>
  <si>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</si>
  <si>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</si>
  <si>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</si>
  <si>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</si>
  <si>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</si>
  <si>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</si>
  <si>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</si>
  <si>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</si>
  <si>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</si>
  <si>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</si>
  <si>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</si>
  <si>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</si>
  <si>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</si>
  <si>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</si>
  <si>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</si>
  <si>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</si>
  <si>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</si>
  <si>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</si>
  <si>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</si>
  <si>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</si>
  <si>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</si>
  <si>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</si>
  <si>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</si>
  <si>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</si>
  <si>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</si>
  <si>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</si>
  <si>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</si>
  <si>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</si>
  <si>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</si>
  <si>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</si>
  <si>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</si>
  <si>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</si>
  <si>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</si>
  <si>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</si>
  <si>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</si>
  <si>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</si>
  <si>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</si>
  <si>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</si>
  <si>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</si>
  <si>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</si>
  <si>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</si>
  <si>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</si>
  <si>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</si>
  <si>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</si>
  <si>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</si>
  <si>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</si>
  <si>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</si>
  <si>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</si>
  <si>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</si>
  <si>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</si>
  <si>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</si>
  <si>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</si>
  <si>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</si>
  <si>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</si>
  <si>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</si>
  <si>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</si>
  <si>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</si>
  <si>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</si>
  <si>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</si>
  <si>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</si>
  <si>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</si>
  <si>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</si>
  <si>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</si>
  <si>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</si>
  <si>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</si>
  <si>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</si>
  <si>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</si>
  <si>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</si>
  <si>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</si>
  <si>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</si>
  <si>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</si>
  <si>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</si>
  <si>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</si>
  <si>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</si>
  <si>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</si>
  <si>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</si>
  <si>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</si>
  <si>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</si>
  <si>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</si>
  <si>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</si>
  <si>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</si>
  <si>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</si>
  <si>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</si>
  <si>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</si>
  <si>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</si>
  <si>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</si>
  <si>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</si>
  <si>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</si>
  <si>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</si>
  <si>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</si>
  <si>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</si>
  <si>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</si>
  <si>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</si>
  <si>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</si>
  <si>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</si>
  <si>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</si>
  <si>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</si>
  <si>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</si>
  <si>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</si>
  <si>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</si>
  <si>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</si>
  <si>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</si>
  <si>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</si>
  <si>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</si>
  <si>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</si>
  <si>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</si>
  <si>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</si>
  <si>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</si>
  <si>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</si>
  <si>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</si>
  <si>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</si>
  <si>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</si>
  <si>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</si>
  <si>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</si>
  <si>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</si>
  <si>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</si>
  <si>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</si>
  <si>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</si>
  <si>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</si>
  <si>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</si>
  <si>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</si>
  <si>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</si>
  <si>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</si>
  <si>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</si>
  <si>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</si>
  <si>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</si>
  <si>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</si>
  <si>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</si>
  <si>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</si>
  <si>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</si>
  <si>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</si>
  <si>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</si>
  <si>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</si>
  <si>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</si>
  <si>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</si>
  <si>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</si>
  <si>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</si>
  <si>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</si>
  <si>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</si>
  <si>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</si>
  <si>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</si>
  <si>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</si>
  <si>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</si>
  <si>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</si>
  <si>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</si>
  <si>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</si>
  <si>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</si>
  <si>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</si>
  <si>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</si>
  <si>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</si>
  <si>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</si>
  <si>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</si>
  <si>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</si>
  <si>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</si>
  <si>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</si>
  <si>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</si>
  <si>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</si>
  <si>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</si>
  <si>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</si>
  <si>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</si>
  <si>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</si>
  <si>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</si>
  <si>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</si>
  <si>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</si>
  <si>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</si>
  <si>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</si>
  <si>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</si>
  <si>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</si>
  <si>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</si>
  <si>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</si>
  <si>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</si>
  <si>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</si>
  <si>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</si>
  <si>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</si>
  <si>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</si>
  <si>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</si>
  <si>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</si>
  <si>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</si>
  <si>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</si>
  <si>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</si>
  <si>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</si>
  <si>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</si>
  <si>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</si>
  <si>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</si>
  <si>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</si>
  <si>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</si>
  <si>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</si>
  <si>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</si>
  <si>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</si>
  <si>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</si>
  <si>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</si>
  <si>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</si>
  <si>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</si>
  <si>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</si>
  <si>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</si>
  <si>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</si>
  <si>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</si>
  <si>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</si>
  <si>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</si>
  <si>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</si>
  <si>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</si>
  <si>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</si>
  <si>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</si>
  <si>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</si>
  <si>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</si>
  <si>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</si>
  <si>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</si>
  <si>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</si>
  <si>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</si>
  <si>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</si>
  <si>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</si>
  <si>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</si>
  <si>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</si>
  <si>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</si>
  <si>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</si>
  <si>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</si>
  <si>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</si>
  <si>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</si>
  <si>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</si>
  <si>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</si>
  <si>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</si>
  <si>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</si>
  <si>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</si>
  <si>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</si>
  <si>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</si>
  <si>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</si>
  <si>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</si>
  <si>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</si>
  <si>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</si>
  <si>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</si>
  <si>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</si>
  <si>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</si>
  <si>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</si>
  <si>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</si>
  <si>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</si>
  <si>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</si>
  <si>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</si>
  <si>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</si>
  <si>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</si>
  <si>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</si>
  <si>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</si>
  <si>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</si>
  <si>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</si>
  <si>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</si>
  <si>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</si>
  <si>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</si>
  <si>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</si>
  <si>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</si>
  <si>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</si>
  <si>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</si>
  <si>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</si>
  <si>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</si>
  <si>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</si>
  <si>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</si>
  <si>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</si>
  <si>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</si>
  <si>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</si>
  <si>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</si>
  <si>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</si>
  <si>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</si>
  <si>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</si>
  <si>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</si>
  <si>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</si>
  <si>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</si>
  <si>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</si>
  <si>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</si>
  <si>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</si>
  <si>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</si>
  <si>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</si>
  <si>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</si>
  <si>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</si>
  <si>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</si>
  <si>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</si>
  <si>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</si>
  <si>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</si>
  <si>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</si>
  <si>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</si>
  <si>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</si>
  <si>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</si>
  <si>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</si>
  <si>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</si>
  <si>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</si>
  <si>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</si>
  <si>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</si>
  <si>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</si>
  <si>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</si>
  <si>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</si>
  <si>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</si>
  <si>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</si>
  <si>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</si>
  <si>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</si>
  <si>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</si>
  <si>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</si>
  <si>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</si>
  <si>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</si>
  <si>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</si>
  <si>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</si>
  <si>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</si>
  <si>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</si>
  <si>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</si>
  <si>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</si>
  <si>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</si>
  <si>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</si>
  <si>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</si>
  <si>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</si>
  <si>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</si>
  <si>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</si>
  <si>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</si>
  <si>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</si>
  <si>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</si>
  <si>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</si>
  <si>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</si>
  <si>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</si>
  <si>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</si>
  <si>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</si>
  <si>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</si>
  <si>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</si>
  <si>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</si>
  <si>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</si>
  <si>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</si>
  <si>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</si>
  <si>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</si>
  <si>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</si>
  <si>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</si>
  <si>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</si>
  <si>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</si>
  <si>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</si>
  <si>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</si>
  <si>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</si>
  <si>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</si>
  <si>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</si>
  <si>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</si>
  <si>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</si>
  <si>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</si>
  <si>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</si>
  <si>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</si>
  <si>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</si>
  <si>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</si>
  <si>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</si>
  <si>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</si>
  <si>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</si>
  <si>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</si>
  <si>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</si>
  <si>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</si>
  <si>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</si>
  <si>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</si>
  <si>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</si>
  <si>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</si>
  <si>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</si>
  <si>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</si>
  <si>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</si>
  <si>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</si>
  <si>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</si>
  <si>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</si>
  <si>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</si>
  <si>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</si>
  <si>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</si>
  <si>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</si>
  <si>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</si>
  <si>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</si>
  <si>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</si>
  <si>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</si>
  <si>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</si>
  <si>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</si>
  <si>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</si>
  <si>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</si>
  <si>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</si>
  <si>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</si>
  <si>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</si>
  <si>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</si>
  <si>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</si>
  <si>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</si>
  <si>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</si>
  <si>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</si>
  <si>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</si>
  <si>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</si>
  <si>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</si>
  <si>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</si>
  <si>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</si>
  <si>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</si>
  <si>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</si>
  <si>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</si>
  <si>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</si>
  <si>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</si>
  <si>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</si>
  <si>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</si>
  <si>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</si>
  <si>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</si>
  <si>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</si>
  <si>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</si>
  <si>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</si>
  <si>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</si>
  <si>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</si>
  <si>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</si>
  <si>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</si>
  <si>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</si>
  <si>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</si>
  <si>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</si>
  <si>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</si>
  <si>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</si>
  <si>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</si>
  <si>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</si>
  <si>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</si>
  <si>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</si>
  <si>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</si>
  <si>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</si>
  <si>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</si>
  <si>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</si>
  <si>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</si>
  <si>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</si>
  <si>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</si>
  <si>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</si>
  <si>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</si>
  <si>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</si>
  <si>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</si>
  <si>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</si>
  <si>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</si>
  <si>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</si>
  <si>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</si>
  <si>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</si>
  <si>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</si>
  <si>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</si>
  <si>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</si>
  <si>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</si>
  <si>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</si>
  <si>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</si>
  <si>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</si>
  <si>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</si>
  <si>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</si>
  <si>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</si>
  <si>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</si>
  <si>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</si>
  <si>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</si>
  <si>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</si>
  <si>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</si>
  <si>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</si>
  <si>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</si>
  <si>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</si>
  <si>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</si>
  <si>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</si>
  <si>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</si>
  <si>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</si>
  <si>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</si>
  <si>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</si>
  <si>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</si>
  <si>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</si>
  <si>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</si>
  <si>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</si>
  <si>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</si>
  <si>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</si>
  <si>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</si>
  <si>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</si>
  <si>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</si>
  <si>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</si>
  <si>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</si>
  <si>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</si>
  <si>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</si>
  <si>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</si>
  <si>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</si>
  <si>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</si>
  <si>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</si>
  <si>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</si>
  <si>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</si>
  <si>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</si>
  <si>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</si>
  <si>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</si>
  <si>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</si>
  <si>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</si>
  <si>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</si>
  <si>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</si>
  <si>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</si>
  <si>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</si>
  <si>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</si>
  <si>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</si>
  <si>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</si>
  <si>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</si>
  <si>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</si>
  <si>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</si>
  <si>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</si>
  <si>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</si>
  <si>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</si>
  <si>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</si>
  <si>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</si>
  <si>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</si>
  <si>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</si>
  <si>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</si>
  <si>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</si>
  <si>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</si>
  <si>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</si>
  <si>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</si>
  <si>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</si>
  <si>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</si>
  <si>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</si>
  <si>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</si>
  <si>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</si>
  <si>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</si>
  <si>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</si>
  <si>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</si>
  <si>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</si>
  <si>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</si>
  <si>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</si>
  <si>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</si>
  <si>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</si>
  <si>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</si>
  <si>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</si>
  <si>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</si>
  <si>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</si>
  <si>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</si>
  <si>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</si>
  <si>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</si>
  <si>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</si>
  <si>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</si>
  <si>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</si>
  <si>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</si>
  <si>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</si>
  <si>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</si>
  <si>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</si>
  <si>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</si>
  <si>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</si>
  <si>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</si>
  <si>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</si>
  <si>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</si>
  <si>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</si>
  <si>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</si>
  <si>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</si>
  <si>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</si>
  <si>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</si>
  <si>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</si>
  <si>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</si>
  <si>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</si>
  <si>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</si>
  <si>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</si>
  <si>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</si>
  <si>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</si>
  <si>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</si>
  <si>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</si>
  <si>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</si>
  <si>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</si>
  <si>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</si>
  <si>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</si>
  <si>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</si>
  <si>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</si>
  <si>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</si>
  <si>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</si>
  <si>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</si>
  <si>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</si>
  <si>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</si>
  <si>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</si>
  <si>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</si>
  <si>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</si>
  <si>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</si>
  <si>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</si>
  <si>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</si>
  <si>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</si>
  <si>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</si>
  <si>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</si>
  <si>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</si>
  <si>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</si>
  <si>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</si>
  <si>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</si>
  <si>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</si>
  <si>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</si>
  <si>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</si>
  <si>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</si>
  <si>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</si>
  <si>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</si>
  <si>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</si>
  <si>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</si>
  <si>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</si>
  <si>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</si>
  <si>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</si>
  <si>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</si>
  <si>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</si>
  <si>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</si>
  <si>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</si>
  <si>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</si>
  <si>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</si>
  <si>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</si>
  <si>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</si>
  <si>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</si>
  <si>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</si>
  <si>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</si>
  <si>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</si>
  <si>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</si>
  <si>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</si>
  <si>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</si>
  <si>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</si>
  <si>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</si>
  <si>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</si>
  <si>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</si>
  <si>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</si>
  <si>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</si>
  <si>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</si>
  <si>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</si>
  <si>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</si>
  <si>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</si>
  <si>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</si>
  <si>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</si>
  <si>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</si>
  <si>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</si>
  <si>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</si>
  <si>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</si>
  <si>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</si>
  <si>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</si>
  <si>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</si>
  <si>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</si>
  <si>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</si>
  <si>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</si>
  <si>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</si>
  <si>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</si>
  <si>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</si>
  <si>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</si>
  <si>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</si>
  <si>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</si>
  <si>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</si>
  <si>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</si>
  <si>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</si>
  <si>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</si>
  <si>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</si>
  <si>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</si>
  <si>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</si>
  <si>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</si>
  <si>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</si>
  <si>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</si>
  <si>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</si>
  <si>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</si>
  <si>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</si>
  <si>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</si>
  <si>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</si>
  <si>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</si>
  <si>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</si>
  <si>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</si>
  <si>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</si>
  <si>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</si>
  <si>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</si>
  <si>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</si>
  <si>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</si>
  <si>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</si>
  <si>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</si>
  <si>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</si>
  <si>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</si>
  <si>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</si>
  <si>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</si>
  <si>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</si>
  <si>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</si>
  <si>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</si>
  <si>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</si>
  <si>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</si>
  <si>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</si>
  <si>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</si>
  <si>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</si>
  <si>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</si>
  <si>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</si>
  <si>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</si>
  <si>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</si>
  <si>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</si>
  <si>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</si>
  <si>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</si>
  <si>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</si>
  <si>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</si>
  <si>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</si>
  <si>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</si>
  <si>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</si>
  <si>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</si>
  <si>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</si>
  <si>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</si>
  <si>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</si>
  <si>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</si>
  <si>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</si>
  <si>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</si>
  <si>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</si>
  <si>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</si>
  <si>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</si>
  <si>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</si>
  <si>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</si>
  <si>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</si>
  <si>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</si>
  <si>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</si>
  <si>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</si>
  <si>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</si>
  <si>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</si>
  <si>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</si>
  <si>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</si>
  <si>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</si>
  <si>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</si>
  <si>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</si>
  <si>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</si>
  <si>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</si>
  <si>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</si>
  <si>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</si>
  <si>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</si>
  <si>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</si>
  <si>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</si>
  <si>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</si>
  <si>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</si>
  <si>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</si>
  <si>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</si>
  <si>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</si>
  <si>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</si>
  <si>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</si>
  <si>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</si>
  <si>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</si>
  <si>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</si>
  <si>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</si>
  <si>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</si>
  <si>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</si>
  <si>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</si>
  <si>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</si>
  <si>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</si>
  <si>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</si>
  <si>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</si>
  <si>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</si>
  <si>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</si>
  <si>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</si>
  <si>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</si>
  <si>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</si>
  <si>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</si>
  <si>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</si>
  <si>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</si>
  <si>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</si>
  <si>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</si>
  <si>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</si>
  <si>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</si>
  <si>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</si>
  <si>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</si>
  <si>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</si>
  <si>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</si>
  <si>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</si>
  <si>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</si>
  <si>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</si>
  <si>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</si>
  <si>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</si>
  <si>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</si>
  <si>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</si>
  <si>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</si>
  <si>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</si>
  <si>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</si>
  <si>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</si>
  <si>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</si>
  <si>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</si>
  <si>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</si>
  <si>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</si>
  <si>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</si>
  <si>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</si>
  <si>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</si>
  <si>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</si>
  <si>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</si>
  <si>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</si>
  <si>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</si>
  <si>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</si>
  <si>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</si>
  <si>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</si>
  <si>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</si>
  <si>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</si>
  <si>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</si>
  <si>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</si>
  <si>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</si>
  <si>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</si>
  <si>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</si>
  <si>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</si>
  <si>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</si>
  <si>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</si>
  <si>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</si>
  <si>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</si>
  <si>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</si>
  <si>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</si>
  <si>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</si>
  <si>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</si>
  <si>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</si>
  <si>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</si>
  <si>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</si>
  <si>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</si>
  <si>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</si>
  <si>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</si>
  <si>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</si>
  <si>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</si>
  <si>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</si>
  <si>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</si>
  <si>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</si>
  <si>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</si>
  <si>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</si>
  <si>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</si>
  <si>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</si>
  <si>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</si>
  <si>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</si>
  <si>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</si>
  <si>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</si>
  <si>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</si>
  <si>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</si>
  <si>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</si>
  <si>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</si>
  <si>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</si>
  <si>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</si>
  <si>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</si>
  <si>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</si>
  <si>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</si>
  <si>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</si>
  <si>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</si>
  <si>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</si>
  <si>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</si>
  <si>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</si>
  <si>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</si>
  <si>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</si>
  <si>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</si>
  <si>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</si>
  <si>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</si>
  <si>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</si>
  <si>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</si>
  <si>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</si>
  <si>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</si>
  <si>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</si>
  <si>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</si>
  <si>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</si>
  <si>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</si>
  <si>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</si>
  <si>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</si>
  <si>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</si>
  <si>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</si>
  <si>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</si>
  <si>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</si>
  <si>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</si>
  <si>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</si>
  <si>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</si>
  <si>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</si>
  <si>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</si>
  <si>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</si>
  <si>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</si>
  <si>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</si>
  <si>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</si>
  <si>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</si>
  <si>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</si>
  <si>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</si>
  <si>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</si>
  <si>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</si>
  <si>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</si>
  <si>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</si>
  <si>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</si>
  <si>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</si>
  <si>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</si>
  <si>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</si>
  <si>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</si>
  <si>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</si>
  <si>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</si>
  <si>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</si>
  <si>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</si>
  <si>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</si>
  <si>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</si>
  <si>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</si>
  <si>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</si>
  <si>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</si>
  <si>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</si>
  <si>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</si>
  <si>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</si>
  <si>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</si>
  <si>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</si>
  <si>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</si>
  <si>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</si>
  <si>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</si>
  <si>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</si>
  <si>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</si>
  <si>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</si>
  <si>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</si>
  <si>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</si>
  <si>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</si>
  <si>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</si>
  <si>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</si>
  <si>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</si>
  <si>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</si>
  <si>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</si>
  <si>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</si>
  <si>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</si>
  <si>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</si>
  <si>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</si>
  <si>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</si>
  <si>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</si>
  <si>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</si>
  <si>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</si>
  <si>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</si>
  <si>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</si>
  <si>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</si>
  <si>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</si>
  <si>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</si>
  <si>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</si>
  <si>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</si>
  <si>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</si>
  <si>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</si>
  <si>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</si>
  <si>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</si>
  <si>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</si>
  <si>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</si>
  <si>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</si>
  <si>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</si>
  <si>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</si>
  <si>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</si>
  <si>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</si>
  <si>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</si>
  <si>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</si>
  <si>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</si>
  <si>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</si>
  <si>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</si>
  <si>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</si>
  <si>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</si>
  <si>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</si>
  <si>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</si>
  <si>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</si>
  <si>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</si>
  <si>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</si>
  <si>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</si>
  <si>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</si>
  <si>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</si>
  <si>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</si>
  <si>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</si>
  <si>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</si>
  <si>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</si>
  <si>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</si>
  <si>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</si>
  <si>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</si>
  <si>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</si>
  <si>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</si>
  <si>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</si>
  <si>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</si>
  <si>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</si>
  <si>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</si>
  <si>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</si>
  <si>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</si>
  <si>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</si>
  <si>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</si>
  <si>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</si>
  <si>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</si>
  <si>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</si>
  <si>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</si>
  <si>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</si>
  <si>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</si>
  <si>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</si>
  <si>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</si>
  <si>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</si>
  <si>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</si>
  <si>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</si>
  <si>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</si>
  <si>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</si>
  <si>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</si>
  <si>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</si>
  <si>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</si>
  <si>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</si>
  <si>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</si>
  <si>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</si>
  <si>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</si>
  <si>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</si>
  <si>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</si>
  <si>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</si>
  <si>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</si>
  <si>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</si>
  <si>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</si>
  <si>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</si>
  <si>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</si>
  <si>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</si>
  <si>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</si>
  <si>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</si>
  <si>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</si>
  <si>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</si>
  <si>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</si>
  <si>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</si>
  <si>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</si>
  <si>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</si>
  <si>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</si>
  <si>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</si>
  <si>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</si>
  <si>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</si>
  <si>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</si>
  <si>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</si>
  <si>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</si>
  <si>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</si>
  <si>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</si>
  <si>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</si>
  <si>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</si>
  <si>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</si>
  <si>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</si>
  <si>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</si>
  <si>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</si>
  <si>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</si>
  <si>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</si>
  <si>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</si>
  <si>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</si>
  <si>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</si>
  <si>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</si>
  <si>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</si>
  <si>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</si>
  <si>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</si>
  <si>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</si>
  <si>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</si>
  <si>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</si>
  <si>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</si>
  <si>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</si>
  <si>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</si>
  <si>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</si>
  <si>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</si>
  <si>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</si>
  <si>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</si>
  <si>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</si>
  <si>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</si>
  <si>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</si>
  <si>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</si>
  <si>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</si>
  <si>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</si>
  <si>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</si>
  <si>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</si>
  <si>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</si>
  <si>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</si>
  <si>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</si>
  <si>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</si>
  <si>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</si>
  <si>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</si>
  <si>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</si>
  <si>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</si>
  <si>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</si>
  <si>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</si>
  <si>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</si>
  <si>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</si>
  <si>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</si>
  <si>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</si>
  <si>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</si>
  <si>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</si>
  <si>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</si>
  <si>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</si>
  <si>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</si>
  <si>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</si>
  <si>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</si>
  <si>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</si>
  <si>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</si>
  <si>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</si>
  <si>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</si>
  <si>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</si>
  <si>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</si>
  <si>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</si>
  <si>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</si>
  <si>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</si>
  <si>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</si>
  <si>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</si>
  <si>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</si>
  <si>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</si>
  <si>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</si>
  <si>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</si>
  <si>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</si>
  <si>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</si>
  <si>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</si>
  <si>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</si>
  <si>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</si>
  <si>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</si>
  <si>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</si>
  <si>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</si>
  <si>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</si>
  <si>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</si>
  <si>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</si>
  <si>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</si>
  <si>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</si>
  <si>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</si>
  <si>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</si>
  <si>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</si>
  <si>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</si>
  <si>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</si>
  <si>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</si>
  <si>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</si>
  <si>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</si>
  <si>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</si>
  <si>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</si>
  <si>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</si>
  <si>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</si>
  <si>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</si>
  <si>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</si>
  <si>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</si>
  <si>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</si>
  <si>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</si>
  <si>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</si>
  <si>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</si>
  <si>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</si>
  <si>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</si>
  <si>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</si>
  <si>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</si>
  <si>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</si>
  <si>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</si>
  <si>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</si>
  <si>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</si>
  <si>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</si>
  <si>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</si>
  <si>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</si>
  <si>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</si>
  <si>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</si>
  <si>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</si>
  <si>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</si>
  <si>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</si>
  <si>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</si>
  <si>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</si>
  <si>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</si>
  <si>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</si>
  <si>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</si>
  <si>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</si>
  <si>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</si>
  <si>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</si>
  <si>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</si>
  <si>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</si>
  <si>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</si>
  <si>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</si>
  <si>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</si>
  <si>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</si>
  <si>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</si>
  <si>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</si>
  <si>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</si>
  <si>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</si>
  <si>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</si>
  <si>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</si>
  <si>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</si>
  <si>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</si>
  <si>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</si>
  <si>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</si>
  <si>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</si>
  <si>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</si>
  <si>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</si>
  <si>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</si>
  <si>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</si>
  <si>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</si>
  <si>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</si>
  <si>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</si>
  <si>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</si>
  <si>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</si>
  <si>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</si>
  <si>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</si>
  <si>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</si>
  <si>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</si>
  <si>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</si>
  <si>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</si>
  <si>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</si>
  <si>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</si>
  <si>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</si>
  <si>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</si>
  <si>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</si>
  <si>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</si>
  <si>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</si>
  <si>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</si>
  <si>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</si>
  <si>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</si>
  <si>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</si>
  <si>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</si>
  <si>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</si>
  <si>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</si>
  <si>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</si>
  <si>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</si>
  <si>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</si>
  <si>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</si>
  <si>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</si>
  <si>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</si>
  <si>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</si>
  <si>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</si>
  <si>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</si>
  <si>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</si>
  <si>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</si>
  <si>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</si>
  <si>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</si>
  <si>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</si>
  <si>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</si>
  <si>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</si>
  <si>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</si>
  <si>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</si>
  <si>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</si>
  <si>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</si>
  <si>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</si>
  <si>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</si>
  <si>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</si>
  <si>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</si>
  <si>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</si>
  <si>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</si>
  <si>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</si>
  <si>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</si>
  <si>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</si>
  <si>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</si>
  <si>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</si>
  <si>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</si>
  <si>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</si>
  <si>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</si>
  <si>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</si>
  <si>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</si>
  <si>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</si>
  <si>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</si>
  <si>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</si>
  <si>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</si>
  <si>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</si>
  <si>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</si>
  <si>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</si>
  <si>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</si>
  <si>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</si>
  <si>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</si>
  <si>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</si>
  <si>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</si>
  <si>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</si>
  <si>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</si>
  <si>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</si>
  <si>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</si>
  <si>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</si>
  <si>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</si>
  <si>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</si>
  <si>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</si>
  <si>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</si>
  <si>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</si>
  <si>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</si>
  <si>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</si>
  <si>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</si>
  <si>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</si>
  <si>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</si>
  <si>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</si>
  <si>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</si>
  <si>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</si>
  <si>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</si>
  <si>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</si>
  <si>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</si>
  <si>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</si>
  <si>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</si>
  <si>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</si>
  <si>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</si>
  <si>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</si>
  <si>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</si>
  <si>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</si>
  <si>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</si>
  <si>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</si>
  <si>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</si>
  <si>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</si>
  <si>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</si>
  <si>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</si>
  <si>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</si>
  <si>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</si>
  <si>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</si>
  <si>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</si>
  <si>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</si>
  <si>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</si>
  <si>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</si>
  <si>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</si>
  <si>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</si>
  <si>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</si>
  <si>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</si>
  <si>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</si>
  <si>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</si>
  <si>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</si>
  <si>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</si>
  <si>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</si>
  <si>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</si>
  <si>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</si>
  <si>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</si>
  <si>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</si>
  <si>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</si>
  <si>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</si>
  <si>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</si>
  <si>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</si>
  <si>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</si>
  <si>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</si>
  <si>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</si>
  <si>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</si>
  <si>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</si>
  <si>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</si>
  <si>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</si>
  <si>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</si>
  <si>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</si>
  <si>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</si>
  <si>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</si>
  <si>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</si>
  <si>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</si>
  <si>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</si>
  <si>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</si>
  <si>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</si>
  <si>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</si>
  <si>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</si>
  <si>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</si>
  <si>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</si>
  <si>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</si>
  <si>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</si>
  <si>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</si>
  <si>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</si>
  <si>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</si>
  <si>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</si>
  <si>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</si>
  <si>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</si>
  <si>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</si>
  <si>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</si>
  <si>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</si>
  <si>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</si>
  <si>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</si>
  <si>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</si>
  <si>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</si>
  <si>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</si>
  <si>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</si>
  <si>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</si>
  <si>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</si>
  <si>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</si>
  <si>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</si>
  <si>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</si>
  <si>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</si>
  <si>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</si>
  <si>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</si>
  <si>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</si>
  <si>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</si>
  <si>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</si>
  <si>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</si>
  <si>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</si>
  <si>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</si>
  <si>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</si>
  <si>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</si>
  <si>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</si>
  <si>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</si>
  <si>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</si>
  <si>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</si>
  <si>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</si>
  <si>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</si>
  <si>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</si>
  <si>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</si>
  <si>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</si>
  <si>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</si>
  <si>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</si>
  <si>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</si>
  <si>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</si>
  <si>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</si>
  <si>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</si>
  <si>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</si>
  <si>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</si>
  <si>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</si>
  <si>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</si>
  <si>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</si>
  <si>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</si>
  <si>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</si>
  <si>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</si>
  <si>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</si>
  <si>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</si>
  <si>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</si>
  <si>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</si>
  <si>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</si>
  <si>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</si>
  <si>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</si>
  <si>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</si>
  <si>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</si>
  <si>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</si>
  <si>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</si>
  <si>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</si>
  <si>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</si>
  <si>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</si>
  <si>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</si>
  <si>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</si>
  <si>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</si>
  <si>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</si>
  <si>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</si>
  <si>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</si>
  <si>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</si>
  <si>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</si>
  <si>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</si>
  <si>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</si>
  <si>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</si>
  <si>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</si>
  <si>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</si>
  <si>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</si>
  <si>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</si>
  <si>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</si>
  <si>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</si>
  <si>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</si>
  <si>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</si>
  <si>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</si>
  <si>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</si>
  <si>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</si>
  <si>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</si>
  <si>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</si>
  <si>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</si>
  <si>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</si>
  <si>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</si>
  <si>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</si>
  <si>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</si>
  <si>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</si>
  <si>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</si>
  <si>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</si>
  <si>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</si>
  <si>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</si>
  <si>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</si>
  <si>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</si>
  <si>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</si>
  <si>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</si>
  <si>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</si>
  <si>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</si>
  <si>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</si>
  <si>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</si>
  <si>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</si>
  <si>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</si>
  <si>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</si>
  <si>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</si>
  <si>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</si>
  <si>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</si>
  <si>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</si>
  <si>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</si>
  <si>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</si>
  <si>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</si>
  <si>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</si>
  <si>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</si>
  <si>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</si>
  <si>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</si>
  <si>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</si>
  <si>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</si>
  <si>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</si>
  <si>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</si>
  <si>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</si>
  <si>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</si>
  <si>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</si>
  <si>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</si>
  <si>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</si>
  <si>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</si>
  <si>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</si>
  <si>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</si>
  <si>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</si>
  <si>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</si>
  <si>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</si>
  <si>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</si>
  <si>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</si>
  <si>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</si>
  <si>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</si>
  <si>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</si>
  <si>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</si>
  <si>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</si>
  <si>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</si>
  <si>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</si>
  <si>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</si>
  <si>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</si>
  <si>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</si>
  <si>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</si>
  <si>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</si>
  <si>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</si>
  <si>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</si>
  <si>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</si>
  <si>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</si>
  <si>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</si>
  <si>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</si>
  <si>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</si>
  <si>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</si>
  <si>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</si>
  <si>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</si>
  <si>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</si>
  <si>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</si>
  <si>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</si>
  <si>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</si>
  <si>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</si>
  <si>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</si>
  <si>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</si>
  <si>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</si>
  <si>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</si>
  <si>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</si>
  <si>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</si>
  <si>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</si>
  <si>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</si>
  <si>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</si>
  <si>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</si>
  <si>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</si>
  <si>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</si>
  <si>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</si>
  <si>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</si>
  <si>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</si>
  <si>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</si>
  <si>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</si>
  <si>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</si>
  <si>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</si>
  <si>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</si>
  <si>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</si>
  <si>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</si>
  <si>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</si>
  <si>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</si>
  <si>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</si>
  <si>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</si>
  <si>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</si>
  <si>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</si>
  <si>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</si>
  <si>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</si>
  <si>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</si>
  <si>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</si>
  <si>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</si>
  <si>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</si>
  <si>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</si>
  <si>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</si>
  <si>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</si>
  <si>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</si>
  <si>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</si>
  <si>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</si>
  <si>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</si>
  <si>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</si>
  <si>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</si>
  <si>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</si>
  <si>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</si>
  <si>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</si>
  <si>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</si>
  <si>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</si>
  <si>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</si>
  <si>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</si>
  <si>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</si>
  <si>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</si>
  <si>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</si>
  <si>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</si>
  <si>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</si>
  <si>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</si>
  <si>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</si>
  <si>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</si>
  <si>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</si>
  <si>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</si>
  <si>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</si>
  <si>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</si>
  <si>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</si>
  <si>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</si>
  <si>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</si>
  <si>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</si>
  <si>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</si>
  <si>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</si>
  <si>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</si>
  <si>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</si>
  <si>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</si>
  <si>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</si>
  <si>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</si>
  <si>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</si>
  <si>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</si>
  <si>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</si>
  <si>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</si>
  <si>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</si>
  <si>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</si>
  <si>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</si>
  <si>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</si>
  <si>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</si>
  <si>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</si>
  <si>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</si>
  <si>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</si>
  <si>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</si>
  <si>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</si>
  <si>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</si>
  <si>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</si>
  <si>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</si>
  <si>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</si>
  <si>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</si>
  <si>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</si>
  <si>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</si>
  <si>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</si>
  <si>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</si>
  <si>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</si>
  <si>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</si>
  <si>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</si>
  <si>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</si>
  <si>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</si>
  <si>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</si>
  <si>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</si>
  <si>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</si>
  <si>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</si>
  <si>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</si>
  <si>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</si>
  <si>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</si>
  <si>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</si>
  <si>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</si>
  <si>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</si>
  <si>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</si>
  <si>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</si>
  <si>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</si>
  <si>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</si>
  <si>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</si>
  <si>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</si>
  <si>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</si>
  <si>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</si>
  <si>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</si>
  <si>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</si>
  <si>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</si>
  <si>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</si>
  <si>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</si>
  <si>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</si>
  <si>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</si>
  <si>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</si>
  <si>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</si>
  <si>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</si>
  <si>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</si>
  <si>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</si>
  <si>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</si>
  <si>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</si>
  <si>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</si>
  <si>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</si>
  <si>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</si>
  <si>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</si>
  <si>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</si>
  <si>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</si>
  <si>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</si>
  <si>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</si>
  <si>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</si>
  <si>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</si>
  <si>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</si>
  <si>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</si>
  <si>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</si>
  <si>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</si>
  <si>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</si>
  <si>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</si>
  <si>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</si>
  <si>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</si>
  <si>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</si>
  <si>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</si>
  <si>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</si>
  <si>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</si>
  <si>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</si>
  <si>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</si>
  <si>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</si>
  <si>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</si>
  <si>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</si>
  <si>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</si>
  <si>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</si>
  <si>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</si>
  <si>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</si>
  <si>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</si>
  <si>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</si>
  <si>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</si>
  <si>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</si>
  <si>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</si>
  <si>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</si>
  <si>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</si>
  <si>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</si>
  <si>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</si>
  <si>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</si>
  <si>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</si>
  <si>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</si>
  <si>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</si>
  <si>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</si>
  <si>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</si>
  <si>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</si>
  <si>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</si>
  <si>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</si>
  <si>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</si>
  <si>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</si>
  <si>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</si>
  <si>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</si>
  <si>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</si>
  <si>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</si>
  <si>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</si>
  <si>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</si>
  <si>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</si>
  <si>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</si>
  <si>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</si>
  <si>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</si>
  <si>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</si>
  <si>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</si>
  <si>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</si>
  <si>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</si>
  <si>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</si>
  <si>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</si>
  <si>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</si>
  <si>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</si>
  <si>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</si>
  <si>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</si>
  <si>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</si>
  <si>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</si>
  <si>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</si>
  <si>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</si>
  <si>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</si>
  <si>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</si>
  <si>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</si>
  <si>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</si>
  <si>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</si>
  <si>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</si>
  <si>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</si>
  <si>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</si>
  <si>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</si>
  <si>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</si>
  <si>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</si>
  <si>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</si>
  <si>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</si>
  <si>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</si>
  <si>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</si>
  <si>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</si>
  <si>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</si>
  <si>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</si>
  <si>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</si>
  <si>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</si>
  <si>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</si>
  <si>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</si>
  <si>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</si>
  <si>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</si>
  <si>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</si>
  <si>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</si>
  <si>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</si>
  <si>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</si>
  <si>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</si>
  <si>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</si>
  <si>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</si>
  <si>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</si>
  <si>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</si>
  <si>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</si>
  <si>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</si>
  <si>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</si>
  <si>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</si>
  <si>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</si>
  <si>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</si>
  <si>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</si>
  <si>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</si>
  <si>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</si>
  <si>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</si>
  <si>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</si>
  <si>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</si>
  <si>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</si>
  <si>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</si>
  <si>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</si>
  <si>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</si>
  <si>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</si>
  <si>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</si>
  <si>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</si>
  <si>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</si>
  <si>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</si>
  <si>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</si>
  <si>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</si>
  <si>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</si>
  <si>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</si>
  <si>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</si>
  <si>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</si>
  <si>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</si>
  <si>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</si>
  <si>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</si>
  <si>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</si>
  <si>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</si>
  <si>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</si>
  <si>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</si>
  <si>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</si>
  <si>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</si>
  <si>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</si>
  <si>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</si>
  <si>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</si>
  <si>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</si>
  <si>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</si>
  <si>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</si>
  <si>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</si>
  <si>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</si>
  <si>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</si>
  <si>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</si>
  <si>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</si>
  <si>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</si>
  <si>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</si>
  <si>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</si>
  <si>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</si>
  <si>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</si>
  <si>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</si>
  <si>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</si>
  <si>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</si>
  <si>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</si>
  <si>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</si>
  <si>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</si>
  <si>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</si>
  <si>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</si>
  <si>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</si>
  <si>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</si>
  <si>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</si>
  <si>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</si>
  <si>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</si>
  <si>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</si>
  <si>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</si>
  <si>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</si>
  <si>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</si>
  <si>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</si>
  <si>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</si>
  <si>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</si>
  <si>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</si>
  <si>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</si>
  <si>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</si>
  <si>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</si>
  <si>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</si>
  <si>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</si>
  <si>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</si>
  <si>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</si>
  <si>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</si>
  <si>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</si>
  <si>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</si>
  <si>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</si>
  <si>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</si>
  <si>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</si>
  <si>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</si>
  <si>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</si>
  <si>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</si>
  <si>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</si>
  <si>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</si>
  <si>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</si>
  <si>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</si>
  <si>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</si>
  <si>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</si>
  <si>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</si>
  <si>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</si>
  <si>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</si>
  <si>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</si>
  <si>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</si>
  <si>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</si>
  <si>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</si>
  <si>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</si>
  <si>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</si>
  <si>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</si>
  <si>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</si>
  <si>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</si>
  <si>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</si>
  <si>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</si>
  <si>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</si>
  <si>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</si>
  <si>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</si>
  <si>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</si>
  <si>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</si>
  <si>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</si>
  <si>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</si>
  <si>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</si>
  <si>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</si>
  <si>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</si>
  <si>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</si>
  <si>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</si>
  <si>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</si>
  <si>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</si>
  <si>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</si>
  <si>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</si>
  <si>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</si>
  <si>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</si>
  <si>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</si>
  <si>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</si>
  <si>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</si>
  <si>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</si>
  <si>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</si>
  <si>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</si>
  <si>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</si>
  <si>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</si>
  <si>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</si>
  <si>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</si>
  <si>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</si>
  <si>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</si>
  <si>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</si>
  <si>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</si>
  <si>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</si>
  <si>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</si>
  <si>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</si>
  <si>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</si>
  <si>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</si>
  <si>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</si>
  <si>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</si>
  <si>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</si>
  <si>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</si>
  <si>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</si>
  <si>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</si>
  <si>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</si>
  <si>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</si>
  <si>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</si>
  <si>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</si>
  <si>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</si>
  <si>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</si>
  <si>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</si>
  <si>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</si>
  <si>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</si>
  <si>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</si>
  <si>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</si>
  <si>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</si>
  <si>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</si>
  <si>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</si>
  <si>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</si>
  <si>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</si>
  <si>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</si>
  <si>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</si>
  <si>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</si>
  <si>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</si>
  <si>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</si>
  <si>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</si>
  <si>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</si>
  <si>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</si>
  <si>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</si>
  <si>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</si>
  <si>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</si>
  <si>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</si>
  <si>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</si>
  <si>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</si>
  <si>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</si>
  <si>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</si>
  <si>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</si>
  <si>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</si>
  <si>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</si>
  <si>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</si>
  <si>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</si>
  <si>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</si>
  <si>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</si>
  <si>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</si>
  <si>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</si>
  <si>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</si>
  <si>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</si>
  <si>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</si>
  <si>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</si>
  <si>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</si>
  <si>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</si>
  <si>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</si>
  <si>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</si>
  <si>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</si>
  <si>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</si>
  <si>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</si>
  <si>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</si>
  <si>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</si>
  <si>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</si>
  <si>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</si>
  <si>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</si>
  <si>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</si>
  <si>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</si>
  <si>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</si>
  <si>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</si>
  <si>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</si>
  <si>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</si>
  <si>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</si>
  <si>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</si>
  <si>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</si>
  <si>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</si>
  <si>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</si>
  <si>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</si>
  <si>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</si>
  <si>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</si>
  <si>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</si>
  <si>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</si>
  <si>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</si>
  <si>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</si>
  <si>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</si>
  <si>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</si>
  <si>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</si>
  <si>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</si>
  <si>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</si>
  <si>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</si>
  <si>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</si>
  <si>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</si>
  <si>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</si>
  <si>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</si>
  <si>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</si>
  <si>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</si>
  <si>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</si>
  <si>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</si>
  <si>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</si>
  <si>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</si>
  <si>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</si>
  <si>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</si>
  <si>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</si>
  <si>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</si>
  <si>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</si>
  <si>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</si>
  <si>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</si>
  <si>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</si>
  <si>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</si>
  <si>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</si>
  <si>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</si>
  <si>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</si>
  <si>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</si>
  <si>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</si>
  <si>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</si>
  <si>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</si>
  <si>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</si>
  <si>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</si>
  <si>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</si>
  <si>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</si>
  <si>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</si>
  <si>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</si>
  <si>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</si>
  <si>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</si>
  <si>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</si>
  <si>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</si>
  <si>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</si>
  <si>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</si>
  <si>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</si>
  <si>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</si>
  <si>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</si>
  <si>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</si>
  <si>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</si>
  <si>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</si>
  <si>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</si>
  <si>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</si>
  <si>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</si>
  <si>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</si>
  <si>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</si>
  <si>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</si>
  <si>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</si>
  <si>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</si>
  <si>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</si>
  <si>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</si>
  <si>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</si>
  <si>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</si>
  <si>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</si>
  <si>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</si>
  <si>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</si>
  <si>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</si>
  <si>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</si>
  <si>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</si>
  <si>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</si>
  <si>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</si>
  <si>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</si>
  <si>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</si>
  <si>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</si>
  <si>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</si>
  <si>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</si>
  <si>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</si>
  <si>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</si>
  <si>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</si>
  <si>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</si>
  <si>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</si>
  <si>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</si>
  <si>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</si>
  <si>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</si>
  <si>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</si>
  <si>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</si>
  <si>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</si>
  <si>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</si>
  <si>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</si>
  <si>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</si>
  <si>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</si>
  <si>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</si>
  <si>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</si>
  <si>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</si>
  <si>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</si>
  <si>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</si>
  <si>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</si>
  <si>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</si>
  <si>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</si>
  <si>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</si>
  <si>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</si>
  <si>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</si>
  <si>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</si>
  <si>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</si>
  <si>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</si>
  <si>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</si>
  <si>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</si>
  <si>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</si>
  <si>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</si>
  <si>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</si>
  <si>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</si>
  <si>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</si>
  <si>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</si>
  <si>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</si>
  <si>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</si>
  <si>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</si>
  <si>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</si>
  <si>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</si>
  <si>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</si>
  <si>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</si>
  <si>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</si>
  <si>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</si>
  <si>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</si>
  <si>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</si>
  <si>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</si>
  <si>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</si>
  <si>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</si>
  <si>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</si>
  <si>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</si>
  <si>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</si>
  <si>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</si>
  <si>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</si>
  <si>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</si>
  <si>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</si>
  <si>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</si>
  <si>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</si>
  <si>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</si>
  <si>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</si>
  <si>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</si>
  <si>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</si>
  <si>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</si>
  <si>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</si>
  <si>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</si>
  <si>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</si>
  <si>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</si>
  <si>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</si>
  <si>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</si>
  <si>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</si>
  <si>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</si>
  <si>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</si>
  <si>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</si>
  <si>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</si>
  <si>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</si>
  <si>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</si>
  <si>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</si>
  <si>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</si>
  <si>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</si>
  <si>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</si>
  <si>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</si>
  <si>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</si>
  <si>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</si>
  <si>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</si>
  <si>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</si>
  <si>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</si>
  <si>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</si>
  <si>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</si>
  <si>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</si>
  <si>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</si>
  <si>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</si>
  <si>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</si>
  <si>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</si>
  <si>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</si>
  <si>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</si>
  <si>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</si>
  <si>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</si>
  <si>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</si>
  <si>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</si>
  <si>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</si>
  <si>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</si>
  <si>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</si>
  <si>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</si>
  <si>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</si>
  <si>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</si>
  <si>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</si>
  <si>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</si>
  <si>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</si>
  <si>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</si>
  <si>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</si>
  <si>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</si>
  <si>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</si>
  <si>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</si>
  <si>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</si>
  <si>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</si>
  <si>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</si>
  <si>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</si>
  <si>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</si>
  <si>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</si>
  <si>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</si>
  <si>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</si>
  <si>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</si>
  <si>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</si>
  <si>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</si>
  <si>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</si>
  <si>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</si>
  <si>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</si>
  <si>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</si>
  <si>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</si>
  <si>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</si>
  <si>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</si>
  <si>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</si>
  <si>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</si>
  <si>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</si>
  <si>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</si>
  <si>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</si>
  <si>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</si>
  <si>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</si>
  <si>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</si>
  <si>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</si>
  <si>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</si>
  <si>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</si>
  <si>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</si>
  <si>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</si>
  <si>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</si>
  <si>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</si>
  <si>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</si>
  <si>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</si>
  <si>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</si>
  <si>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</si>
  <si>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</si>
  <si>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</si>
  <si>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</si>
  <si>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</si>
  <si>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</si>
  <si>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</si>
  <si>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</si>
  <si>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</si>
  <si>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</si>
  <si>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</si>
  <si>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</si>
  <si>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</si>
  <si>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</si>
  <si>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</si>
  <si>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</si>
  <si>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</si>
  <si>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</si>
  <si>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</si>
  <si>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</si>
  <si>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</si>
  <si>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</si>
  <si>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</si>
  <si>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</si>
  <si>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</si>
  <si>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</si>
  <si>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</si>
  <si>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</si>
  <si>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</si>
  <si>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</si>
  <si>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</si>
  <si>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</si>
  <si>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</si>
  <si>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</si>
  <si>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</si>
  <si>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</si>
  <si>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</si>
  <si>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</si>
  <si>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</si>
  <si>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</si>
  <si>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</si>
  <si>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</si>
  <si>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</si>
  <si>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</si>
  <si>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</si>
  <si>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</si>
  <si>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</si>
  <si>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</si>
  <si>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</si>
  <si>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</si>
  <si>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</si>
  <si>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</si>
  <si>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</si>
  <si>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</si>
  <si>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</si>
  <si>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</si>
  <si>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</si>
  <si>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</si>
  <si>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</si>
  <si>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</si>
  <si>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</si>
  <si>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</si>
  <si>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</si>
  <si>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</si>
  <si>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</si>
  <si>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</si>
  <si>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</si>
  <si>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</si>
  <si>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</si>
  <si>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</si>
  <si>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</si>
  <si>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</si>
  <si>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</si>
  <si>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</si>
  <si>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</si>
  <si>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</si>
  <si>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</si>
  <si>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</si>
  <si>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</si>
  <si>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</si>
  <si>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</si>
  <si>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</si>
  <si>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</si>
  <si>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</si>
  <si>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</si>
  <si>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</si>
  <si>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</si>
  <si>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</si>
  <si>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</si>
  <si>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</si>
  <si>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</si>
  <si>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</si>
  <si>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</si>
  <si>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</si>
  <si>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</si>
  <si>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</si>
  <si>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</si>
  <si>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</si>
  <si>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</si>
  <si>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</si>
  <si>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</si>
  <si>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</si>
  <si>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</si>
  <si>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</si>
  <si>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</si>
  <si>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</si>
  <si>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</si>
  <si>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</si>
  <si>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</si>
  <si>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</si>
  <si>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</si>
  <si>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</si>
  <si>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</si>
  <si>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</si>
  <si>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</si>
  <si>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</si>
  <si>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</si>
  <si>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</si>
  <si>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</si>
  <si>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</si>
  <si>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</si>
  <si>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</si>
  <si>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</si>
  <si>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</si>
  <si>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</si>
  <si>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</si>
  <si>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</si>
  <si>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</si>
  <si>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</si>
  <si>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</si>
  <si>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</si>
  <si>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</si>
  <si>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</si>
  <si>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</si>
  <si>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</si>
  <si>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</si>
  <si>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</si>
  <si>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</si>
  <si>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</si>
  <si>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</si>
  <si>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</si>
  <si>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</si>
  <si>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</si>
  <si>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</si>
  <si>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</si>
  <si>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</si>
  <si>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</si>
  <si>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</si>
  <si>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</si>
  <si>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</si>
  <si>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</si>
  <si>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</si>
  <si>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</si>
  <si>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</si>
  <si>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</si>
  <si>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</si>
  <si>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</si>
  <si>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</si>
  <si>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</si>
  <si>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</si>
  <si>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</si>
  <si>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</si>
  <si>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</si>
  <si>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</si>
  <si>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</si>
  <si>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</si>
  <si>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</si>
  <si>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</si>
  <si>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</si>
  <si>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</si>
  <si>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</si>
  <si>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</si>
  <si>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</si>
  <si>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</si>
  <si>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</si>
  <si>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</si>
  <si>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</si>
  <si>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</si>
  <si>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</si>
  <si>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</si>
  <si>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</si>
  <si>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</si>
  <si>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</si>
  <si>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</si>
  <si>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</si>
  <si>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</si>
  <si>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</si>
  <si>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</si>
  <si>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</si>
  <si>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</si>
  <si>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</si>
  <si>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</si>
  <si>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</si>
  <si>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</si>
  <si>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</si>
  <si>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</si>
  <si>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</si>
  <si>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</si>
  <si>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</si>
  <si>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</si>
  <si>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</si>
  <si>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</si>
  <si>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</si>
  <si>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</si>
  <si>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</si>
  <si>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</si>
  <si>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</si>
  <si>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</si>
  <si>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</si>
  <si>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</si>
  <si>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</si>
  <si>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</si>
  <si>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</si>
  <si>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</si>
  <si>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</si>
  <si>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</si>
  <si>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</si>
  <si>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</si>
  <si>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</si>
  <si>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</si>
  <si>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</si>
  <si>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</si>
  <si>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</si>
  <si>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</si>
  <si>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</si>
  <si>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</si>
  <si>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</si>
  <si>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</si>
  <si>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</si>
  <si>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</si>
  <si>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</si>
  <si>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</si>
  <si>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</si>
  <si>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</si>
  <si>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</si>
  <si>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</si>
  <si>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</si>
  <si>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</si>
  <si>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</si>
  <si>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</si>
  <si>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</si>
  <si>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</si>
  <si>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</si>
  <si>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</si>
  <si>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</si>
  <si>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</si>
  <si>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</si>
  <si>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</si>
  <si>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</si>
  <si>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</si>
  <si>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</si>
  <si>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</si>
  <si>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</si>
  <si>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</si>
  <si>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</si>
  <si>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</si>
  <si>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</si>
  <si>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</si>
  <si>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</si>
  <si>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</si>
  <si>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</si>
  <si>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</si>
  <si>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</si>
  <si>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</si>
  <si>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</si>
  <si>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</si>
  <si>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</si>
  <si>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</si>
  <si>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</si>
  <si>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</si>
  <si>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</si>
  <si>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</si>
  <si>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</si>
  <si>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</si>
  <si>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</si>
  <si>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</si>
  <si>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</si>
  <si>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</si>
  <si>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</si>
  <si>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</si>
  <si>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</si>
  <si>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</si>
  <si>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</si>
  <si>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</si>
  <si>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</si>
  <si>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</si>
  <si>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</si>
  <si>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</si>
  <si>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</si>
  <si>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</si>
  <si>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</si>
  <si>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</si>
  <si>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</si>
  <si>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</si>
  <si>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</si>
  <si>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</si>
  <si>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</si>
  <si>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</si>
  <si>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</si>
  <si>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</si>
  <si>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</si>
  <si>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</si>
  <si>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</si>
  <si>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</si>
  <si>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</si>
  <si>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</si>
  <si>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</si>
  <si>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</si>
  <si>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</si>
  <si>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</si>
  <si>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</si>
  <si>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</si>
  <si>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</si>
  <si>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</si>
  <si>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</si>
  <si>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</si>
  <si>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</si>
  <si>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</si>
  <si>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</si>
  <si>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</si>
  <si>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</si>
  <si>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</si>
  <si>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</si>
  <si>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</si>
  <si>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</si>
  <si>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</si>
  <si>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</si>
  <si>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</si>
  <si>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</si>
  <si>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</si>
  <si>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</si>
  <si>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</si>
  <si>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</si>
  <si>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</si>
  <si>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</si>
  <si>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</si>
  <si>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</si>
  <si>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</si>
  <si>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</si>
  <si>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</si>
  <si>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</si>
  <si>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</si>
  <si>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</si>
  <si>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</si>
  <si>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</si>
  <si>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</si>
  <si>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</si>
  <si>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</si>
  <si>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</si>
  <si>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</si>
  <si>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</si>
  <si>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</si>
  <si>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</si>
  <si>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</si>
  <si>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</si>
  <si>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</si>
  <si>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</si>
  <si>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</si>
  <si>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</si>
  <si>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</si>
  <si>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</si>
  <si>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</si>
  <si>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</si>
  <si>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</si>
  <si>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</si>
  <si>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</si>
  <si>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</si>
  <si>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</si>
  <si>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</si>
  <si>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</si>
  <si>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</si>
  <si>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</si>
  <si>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</si>
  <si>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</si>
  <si>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</si>
  <si>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</si>
  <si>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</si>
  <si>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</si>
  <si>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</si>
  <si>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</si>
  <si>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</si>
  <si>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</si>
  <si>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</si>
  <si>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</si>
  <si>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</si>
  <si>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</si>
  <si>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</si>
  <si>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</si>
  <si>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</si>
  <si>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</si>
  <si>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</si>
  <si>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</si>
  <si>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</si>
  <si>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</si>
  <si>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</si>
  <si>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</si>
  <si>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</si>
  <si>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</si>
  <si>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</si>
  <si>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</si>
  <si>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</si>
  <si>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</si>
  <si>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</si>
  <si>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</si>
  <si>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</si>
  <si>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</si>
  <si>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</si>
  <si>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</si>
  <si>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</si>
  <si>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</si>
  <si>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</si>
  <si>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</si>
  <si>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</si>
  <si>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</si>
  <si>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</si>
  <si>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</si>
  <si>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</si>
  <si>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</si>
  <si>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</si>
  <si>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</si>
  <si>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</si>
  <si>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</si>
  <si>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</si>
  <si>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</si>
  <si>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</si>
  <si>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</si>
  <si>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</si>
  <si>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</si>
  <si>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</si>
  <si>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</si>
  <si>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</si>
  <si>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</si>
  <si>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</si>
  <si>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</si>
  <si>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</si>
  <si>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</si>
  <si>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</si>
  <si>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</si>
  <si>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</si>
  <si>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</si>
  <si>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</si>
  <si>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</si>
  <si>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</si>
  <si>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</si>
  <si>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</si>
  <si>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</si>
  <si>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</si>
  <si>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</si>
  <si>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</si>
  <si>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</si>
  <si>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</si>
  <si>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</si>
  <si>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</si>
  <si>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</si>
  <si>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</si>
  <si>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</si>
  <si>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</si>
  <si>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</si>
  <si>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</si>
  <si>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</si>
  <si>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</si>
  <si>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</si>
  <si>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</si>
  <si>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</si>
  <si>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</si>
  <si>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</si>
  <si>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</si>
  <si>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</si>
  <si>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</si>
  <si>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</si>
  <si>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</si>
  <si>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</si>
  <si>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</si>
  <si>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</si>
  <si>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</si>
  <si>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</si>
  <si>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</si>
  <si>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</si>
  <si>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</si>
  <si>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</si>
  <si>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</si>
  <si>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</si>
  <si>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</si>
  <si>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</si>
  <si>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</si>
  <si>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</si>
  <si>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</si>
  <si>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</si>
  <si>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</si>
  <si>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</si>
  <si>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</si>
  <si>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</si>
  <si>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</si>
  <si>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</si>
  <si>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</si>
  <si>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</si>
  <si>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</si>
  <si>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</si>
  <si>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</si>
  <si>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</si>
  <si>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</si>
  <si>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</si>
  <si>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</si>
  <si>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</si>
  <si>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</si>
  <si>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</si>
  <si>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</si>
  <si>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</si>
  <si>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</si>
  <si>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</si>
  <si>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</si>
  <si>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</si>
  <si>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</si>
  <si>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</si>
  <si>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</si>
  <si>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</si>
  <si>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</si>
  <si>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</si>
  <si>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</si>
  <si>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</si>
  <si>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</si>
  <si>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</si>
  <si>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</si>
  <si>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</si>
  <si>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</si>
  <si>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</si>
  <si>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</si>
  <si>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</si>
  <si>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</si>
  <si>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</si>
  <si>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</si>
  <si>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</si>
  <si>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</si>
  <si>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</si>
  <si>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</si>
  <si>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</si>
  <si>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</si>
  <si>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</si>
  <si>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</si>
  <si>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</si>
  <si>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</si>
  <si>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</si>
  <si>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</si>
  <si>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</si>
  <si>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</si>
  <si>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</si>
  <si>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</si>
  <si>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</si>
  <si>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</si>
  <si>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</si>
  <si>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</si>
  <si>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</si>
  <si>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</si>
  <si>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</si>
  <si>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</si>
  <si>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</si>
  <si>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</si>
  <si>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</si>
  <si>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</si>
  <si>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</si>
  <si>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</si>
  <si>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</si>
  <si>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</si>
  <si>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</si>
  <si>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</si>
  <si>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</si>
  <si>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</si>
  <si>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</si>
  <si>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</si>
  <si>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</si>
  <si>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</si>
  <si>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</si>
  <si>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</si>
  <si>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</si>
  <si>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</si>
  <si>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</si>
  <si>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</si>
  <si>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</si>
  <si>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</si>
  <si>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</si>
  <si>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</si>
  <si>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</si>
  <si>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</si>
  <si>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</si>
  <si>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</si>
  <si>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</si>
  <si>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</si>
  <si>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</si>
  <si>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</si>
  <si>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</si>
  <si>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</si>
  <si>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</si>
  <si>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</si>
  <si>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</si>
  <si>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</si>
  <si>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</si>
  <si>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</si>
  <si>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</si>
  <si>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</si>
  <si>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</si>
  <si>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</si>
  <si>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</si>
  <si>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</si>
  <si>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</si>
  <si>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</si>
  <si>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</si>
  <si>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</si>
  <si>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</si>
  <si>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</si>
  <si>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</si>
  <si>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</si>
  <si>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</si>
  <si>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</si>
  <si>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</si>
  <si>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</si>
  <si>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</si>
  <si>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</si>
  <si>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</si>
  <si>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</si>
  <si>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</si>
  <si>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</si>
  <si>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</si>
  <si>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</si>
  <si>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</si>
  <si>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</si>
  <si>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</si>
  <si>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</si>
  <si>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</si>
  <si>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</si>
  <si>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</si>
  <si>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</si>
  <si>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</si>
  <si>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</si>
  <si>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</si>
  <si>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</si>
  <si>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</si>
  <si>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</si>
  <si>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</si>
  <si>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</si>
  <si>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</si>
  <si>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</si>
  <si>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</si>
  <si>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</si>
  <si>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</si>
  <si>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</si>
  <si>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</si>
  <si>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</si>
  <si>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</si>
  <si>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</si>
  <si>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</si>
  <si>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</si>
  <si>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</si>
  <si>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</si>
  <si>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</si>
  <si>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</si>
  <si>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</si>
  <si>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</si>
  <si>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</si>
  <si>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</si>
  <si>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</si>
  <si>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</si>
  <si>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</si>
  <si>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</si>
  <si>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</si>
  <si>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</si>
  <si>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</si>
  <si>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</si>
  <si>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</si>
  <si>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</si>
  <si>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</si>
  <si>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</si>
  <si>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</si>
  <si>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</si>
  <si>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</si>
  <si>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</si>
  <si>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</si>
  <si>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</si>
  <si>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</si>
  <si>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</si>
  <si>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</si>
  <si>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</si>
  <si>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</si>
  <si>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</si>
  <si>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</si>
  <si>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</si>
  <si>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</si>
  <si>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</si>
  <si>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</si>
  <si>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</si>
  <si>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</si>
  <si>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</si>
  <si>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</si>
  <si>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</si>
  <si>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</si>
  <si>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</si>
  <si>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</si>
  <si>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</si>
  <si>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</si>
  <si>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</si>
  <si>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</si>
  <si>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</si>
  <si>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</si>
  <si>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</si>
  <si>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</si>
  <si>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</si>
  <si>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</si>
  <si>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</si>
  <si>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</si>
  <si>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</si>
  <si>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</si>
  <si>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</si>
  <si>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</si>
  <si>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</si>
  <si>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</si>
  <si>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</si>
  <si>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</si>
  <si>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</si>
  <si>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</si>
  <si>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</si>
  <si>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</si>
  <si>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</si>
  <si>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</si>
  <si>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</si>
  <si>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</si>
  <si>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</si>
  <si>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</si>
  <si>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</si>
  <si>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</si>
  <si>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</si>
  <si>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</si>
  <si>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</si>
  <si>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</si>
  <si>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</si>
  <si>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</si>
  <si>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</si>
  <si>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</si>
  <si>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</si>
  <si>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</si>
  <si>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</si>
  <si>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</si>
  <si>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</si>
  <si>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</si>
  <si>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</si>
  <si>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</si>
  <si>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</si>
  <si>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</si>
  <si>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</si>
  <si>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</si>
  <si>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</si>
  <si>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</si>
  <si>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</si>
  <si>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</si>
  <si>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</si>
  <si>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</si>
  <si>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</si>
  <si>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</si>
  <si>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</si>
  <si>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</si>
  <si>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</si>
  <si>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</si>
  <si>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</si>
  <si>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</si>
  <si>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</si>
  <si>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</si>
  <si>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</si>
  <si>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</si>
  <si>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</si>
  <si>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</si>
  <si>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</si>
  <si>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</si>
  <si>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</si>
  <si>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</si>
  <si>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</si>
  <si>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</si>
  <si>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</si>
  <si>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</si>
  <si>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</si>
  <si>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</si>
  <si>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</si>
  <si>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</si>
  <si>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</si>
  <si>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</si>
  <si>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</si>
  <si>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</si>
  <si>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</si>
  <si>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</si>
  <si>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</si>
  <si>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</si>
  <si>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</si>
  <si>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</si>
  <si>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</si>
  <si>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</si>
  <si>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</si>
  <si>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</si>
  <si>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</si>
  <si>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</si>
  <si>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</si>
  <si>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</si>
  <si>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</si>
  <si>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</si>
  <si>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</si>
  <si>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</si>
  <si>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</si>
  <si>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</si>
  <si>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</si>
  <si>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</si>
  <si>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</si>
  <si>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</si>
  <si>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</si>
  <si>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</si>
  <si>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</si>
  <si>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</si>
  <si>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</si>
  <si>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</si>
  <si>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</si>
  <si>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</si>
  <si>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</si>
  <si>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</si>
  <si>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</si>
  <si>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</si>
  <si>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</si>
  <si>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</si>
  <si>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</si>
  <si>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</si>
  <si>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</si>
  <si>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</si>
  <si>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</si>
  <si>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</si>
  <si>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</si>
  <si>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</si>
  <si>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</si>
  <si>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</si>
  <si>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</si>
  <si>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</si>
  <si>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</si>
  <si>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</si>
  <si>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</si>
  <si>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</si>
  <si>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</si>
  <si>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</si>
  <si>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</si>
  <si>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</si>
  <si>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</si>
  <si>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</si>
  <si>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</si>
  <si>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</si>
  <si>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</si>
  <si>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</si>
  <si>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</si>
  <si>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</si>
  <si>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</si>
  <si>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</si>
  <si>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</si>
  <si>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</si>
  <si>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</si>
  <si>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</si>
  <si>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</si>
  <si>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</si>
  <si>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</si>
  <si>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</si>
  <si>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</si>
  <si>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</si>
  <si>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</si>
  <si>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</si>
  <si>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</si>
  <si>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</si>
  <si>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</si>
  <si>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</si>
  <si>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</si>
  <si>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</si>
  <si>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</si>
  <si>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</si>
  <si>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</si>
  <si>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</si>
  <si>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</si>
  <si>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</si>
  <si>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</si>
  <si>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</si>
  <si>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</si>
  <si>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</si>
  <si>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</si>
  <si>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</si>
  <si>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</si>
  <si>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</si>
  <si>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</si>
  <si>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</si>
  <si>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</si>
  <si>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</si>
  <si>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</si>
  <si>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</si>
  <si>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</si>
  <si>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</si>
  <si>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</si>
  <si>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</si>
  <si>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</si>
  <si>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</si>
  <si>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</si>
  <si>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</si>
  <si>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</si>
  <si>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</si>
  <si>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</si>
  <si>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</si>
  <si>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</si>
  <si>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</si>
  <si>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</si>
  <si>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</si>
  <si>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</si>
  <si>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</si>
  <si>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</si>
  <si>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</si>
  <si>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</si>
  <si>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</si>
  <si>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</si>
  <si>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</si>
  <si>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</si>
  <si>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</si>
  <si>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</si>
  <si>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</si>
  <si>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</si>
  <si>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</si>
  <si>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</si>
  <si>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</si>
  <si>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</si>
  <si>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</si>
  <si>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</si>
  <si>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</si>
  <si>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</si>
  <si>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</si>
  <si>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</si>
  <si>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</si>
  <si>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</si>
  <si>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</si>
  <si>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</si>
  <si>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</si>
  <si>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</si>
  <si>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</si>
  <si>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</si>
  <si>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</si>
  <si>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</si>
  <si>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</si>
  <si>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</si>
  <si>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</si>
  <si>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</si>
  <si>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</si>
  <si>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</si>
  <si>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</si>
  <si>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</si>
  <si>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</si>
  <si>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</si>
  <si>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</si>
  <si>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</si>
  <si>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</si>
  <si>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</si>
  <si>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</si>
  <si>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</si>
  <si>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</si>
  <si>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</si>
  <si>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</si>
  <si>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</si>
  <si>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</si>
  <si>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</si>
  <si>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</si>
  <si>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</si>
  <si>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</si>
  <si>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</si>
  <si>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</si>
  <si>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</si>
  <si>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</si>
  <si>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</si>
  <si>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</si>
  <si>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</si>
  <si>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</si>
  <si>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</si>
  <si>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</si>
  <si>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</si>
  <si>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</si>
  <si>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</si>
  <si>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</si>
  <si>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</si>
  <si>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</si>
  <si>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</si>
  <si>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</si>
  <si>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</si>
  <si>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</si>
  <si>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</si>
  <si>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</si>
  <si>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</si>
  <si>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</si>
  <si>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</si>
  <si>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</si>
  <si>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</si>
  <si>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</si>
  <si>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</si>
  <si>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</si>
  <si>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</si>
  <si>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</si>
  <si>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</si>
  <si>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</si>
  <si>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</si>
  <si>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</si>
  <si>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</si>
  <si>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</si>
  <si>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</si>
  <si>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</si>
  <si>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</si>
  <si>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</si>
  <si>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</si>
  <si>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</si>
  <si>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</si>
  <si>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</si>
  <si>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</si>
  <si>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</si>
  <si>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</si>
  <si>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</si>
  <si>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</si>
  <si>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</si>
  <si>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</si>
  <si>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</si>
  <si>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</si>
  <si>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</si>
  <si>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</si>
  <si>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</si>
  <si>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</si>
  <si>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</si>
  <si>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</si>
  <si>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</si>
  <si>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</si>
  <si>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</si>
  <si>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</si>
  <si>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</si>
  <si>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</si>
  <si>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</si>
  <si>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</si>
  <si>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</si>
  <si>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</si>
  <si>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</si>
  <si>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</si>
  <si>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</si>
  <si>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</si>
  <si>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</si>
  <si>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</si>
  <si>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</si>
  <si>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</si>
  <si>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</si>
  <si>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</si>
  <si>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</si>
  <si>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</si>
  <si>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</si>
  <si>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</si>
  <si>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</si>
  <si>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</si>
  <si>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</si>
  <si>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</si>
  <si>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</si>
  <si>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</si>
  <si>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</si>
  <si>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</si>
  <si>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</si>
  <si>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</si>
  <si>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</si>
  <si>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</si>
  <si>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</si>
  <si>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</si>
  <si>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</si>
  <si>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</si>
  <si>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</si>
  <si>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</si>
  <si>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</si>
  <si>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</si>
  <si>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</si>
  <si>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</si>
  <si>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</si>
  <si>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</si>
  <si>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</si>
  <si>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</si>
  <si>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</si>
  <si>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</si>
  <si>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</si>
  <si>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</si>
  <si>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</si>
  <si>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</si>
  <si>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</si>
  <si>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</si>
  <si>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</si>
  <si>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</si>
  <si>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</si>
  <si>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</si>
  <si>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</si>
  <si>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</si>
  <si>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</si>
  <si>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</si>
  <si>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</si>
  <si>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</si>
  <si>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</si>
  <si>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</si>
  <si>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</si>
  <si>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</si>
  <si>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</si>
  <si>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</si>
  <si>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</si>
  <si>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</si>
  <si>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</si>
  <si>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</si>
  <si>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</si>
  <si>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</si>
  <si>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</si>
  <si>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</si>
  <si>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</si>
  <si>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</si>
  <si>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</si>
  <si>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</si>
  <si>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</si>
  <si>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</si>
  <si>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</si>
  <si>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</si>
  <si>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</si>
  <si>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</si>
  <si>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</si>
  <si>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</si>
  <si>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</si>
  <si>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</si>
  <si>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</si>
  <si>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</si>
  <si>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</si>
  <si>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</si>
  <si>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</si>
  <si>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</si>
  <si>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</si>
  <si>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</si>
  <si>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</si>
  <si>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</si>
  <si>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</si>
  <si>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</si>
  <si>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</si>
  <si>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</si>
  <si>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</si>
  <si>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</si>
  <si>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</si>
  <si>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</si>
  <si>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</si>
  <si>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</si>
  <si>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</si>
  <si>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</si>
  <si>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</si>
  <si>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</si>
  <si>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</si>
  <si>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</si>
  <si>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</si>
  <si>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</si>
  <si>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</si>
  <si>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</si>
  <si>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</si>
  <si>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</si>
  <si>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</si>
  <si>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</si>
  <si>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</si>
  <si>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</si>
  <si>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</si>
  <si>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</si>
  <si>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</si>
  <si>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</si>
  <si>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</si>
  <si>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</si>
  <si>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</si>
  <si>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</si>
  <si>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</si>
  <si>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</si>
  <si>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</si>
  <si>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</si>
  <si>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</si>
  <si>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</si>
  <si>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</si>
  <si>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</si>
  <si>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</si>
  <si>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</si>
  <si>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</si>
  <si>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</si>
  <si>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</si>
  <si>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</si>
  <si>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</si>
  <si>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</si>
  <si>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</si>
  <si>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</si>
  <si>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</si>
  <si>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</si>
  <si>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</si>
  <si>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</si>
  <si>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</si>
  <si>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</si>
  <si>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</si>
  <si>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</si>
  <si>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</si>
  <si>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</si>
  <si>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</si>
  <si>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</si>
  <si>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</si>
  <si>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</si>
  <si>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</si>
  <si>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</si>
  <si>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</si>
  <si>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</si>
  <si>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</si>
  <si>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</si>
  <si>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</si>
  <si>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</si>
  <si>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</si>
  <si>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</si>
  <si>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</si>
  <si>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</si>
  <si>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</si>
  <si>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</si>
  <si>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</si>
  <si>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</si>
  <si>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</si>
  <si>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</si>
  <si>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</si>
  <si>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</si>
  <si>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</si>
  <si>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</si>
  <si>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</si>
  <si>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</si>
  <si>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</si>
  <si>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</si>
  <si>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</si>
  <si>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</si>
  <si>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</si>
  <si>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</si>
  <si>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</si>
  <si>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</si>
  <si>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</si>
  <si>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</si>
  <si>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</si>
  <si>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</si>
  <si>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</si>
  <si>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</si>
  <si>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</si>
  <si>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</si>
  <si>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</si>
  <si>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</si>
  <si>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</si>
  <si>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</si>
  <si>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</si>
  <si>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</si>
  <si>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</si>
  <si>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</si>
  <si>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</si>
  <si>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</si>
  <si>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</si>
  <si>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</si>
  <si>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</si>
  <si>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</si>
  <si>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</si>
  <si>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</si>
  <si>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</si>
  <si>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</si>
  <si>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</si>
  <si>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</si>
  <si>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</si>
  <si>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</si>
  <si>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</si>
  <si>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</si>
  <si>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</si>
  <si>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</si>
  <si>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</si>
  <si>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</si>
  <si>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</si>
  <si>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</si>
  <si>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</si>
  <si>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</si>
  <si>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</si>
  <si>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</si>
  <si>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</si>
  <si>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</si>
  <si>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</si>
  <si>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</si>
  <si>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</si>
  <si>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</si>
  <si>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</si>
  <si>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</si>
  <si>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</si>
  <si>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</si>
  <si>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</si>
  <si>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</si>
  <si>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</si>
  <si>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</si>
  <si>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</si>
  <si>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</si>
  <si>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</si>
  <si>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</si>
  <si>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</si>
  <si>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</si>
  <si>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</si>
  <si>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</si>
  <si>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</si>
  <si>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</si>
  <si>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</si>
  <si>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</si>
  <si>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</si>
  <si>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</si>
  <si>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</si>
  <si>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</si>
  <si>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</si>
  <si>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</si>
  <si>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</si>
  <si>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</si>
  <si>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</si>
  <si>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</si>
  <si>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</si>
  <si>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</si>
  <si>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</si>
  <si>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</si>
  <si>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</si>
  <si>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</si>
  <si>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</si>
  <si>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</si>
  <si>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</si>
  <si>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</si>
  <si>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</si>
  <si>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</si>
  <si>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</si>
  <si>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</si>
  <si>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</si>
  <si>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</si>
  <si>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</si>
  <si>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</si>
  <si>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</si>
  <si>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</si>
  <si>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</si>
  <si>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</si>
  <si>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</si>
  <si>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</si>
  <si>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</si>
  <si>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</si>
  <si>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</si>
  <si>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</si>
  <si>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</si>
  <si>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</si>
  <si>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</si>
  <si>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</si>
  <si>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</si>
  <si>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</si>
  <si>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</si>
  <si>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</si>
  <si>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</si>
  <si>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</si>
  <si>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</si>
  <si>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</si>
  <si>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</si>
  <si>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</si>
  <si>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</si>
  <si>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</si>
  <si>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</si>
  <si>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</si>
  <si>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</si>
  <si>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</si>
  <si>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</si>
  <si>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</si>
  <si>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</si>
  <si>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</si>
  <si>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</si>
  <si>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</si>
  <si>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</si>
  <si>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</si>
  <si>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</si>
  <si>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</si>
  <si>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</si>
  <si>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</si>
  <si>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</si>
  <si>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</si>
  <si>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</si>
  <si>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</si>
  <si>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</si>
  <si>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</si>
  <si>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</si>
  <si>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</si>
  <si>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</si>
  <si>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</si>
  <si>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</si>
  <si>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</si>
  <si>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</si>
  <si>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</si>
  <si>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</si>
  <si>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</si>
  <si>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</si>
  <si>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</si>
  <si>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</si>
  <si>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</si>
  <si>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</si>
  <si>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</si>
  <si>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</si>
  <si>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</si>
  <si>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</si>
  <si>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</si>
  <si>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</si>
  <si>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</si>
  <si>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</si>
  <si>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</si>
  <si>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</si>
  <si>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</si>
  <si>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</si>
  <si>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</si>
  <si>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</si>
  <si>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</si>
  <si>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</si>
  <si>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</si>
  <si>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</si>
  <si>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</si>
  <si>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</si>
  <si>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</si>
  <si>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</si>
  <si>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</si>
  <si>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</si>
  <si>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</si>
  <si>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</si>
  <si>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</si>
  <si>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</si>
  <si>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</si>
  <si>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</si>
  <si>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</si>
  <si>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</si>
  <si>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</si>
  <si>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</si>
  <si>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</si>
  <si>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</si>
  <si>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</si>
  <si>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</si>
  <si>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</si>
  <si>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</si>
  <si>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</si>
  <si>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</si>
  <si>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</si>
  <si>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</si>
  <si>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</si>
  <si>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</si>
  <si>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</si>
  <si>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</si>
  <si>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</si>
  <si>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</si>
  <si>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</si>
  <si>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</si>
  <si>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</si>
  <si>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</si>
  <si>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</si>
  <si>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</si>
  <si>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</si>
  <si>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</si>
  <si>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</si>
  <si>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</si>
  <si>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</si>
  <si>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</si>
  <si>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</si>
  <si>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</si>
  <si>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</si>
  <si>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</si>
  <si>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</si>
  <si>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</si>
  <si>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</si>
  <si>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</si>
  <si>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</si>
  <si>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</si>
  <si>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</si>
  <si>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</si>
  <si>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</si>
  <si>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</si>
  <si>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</si>
  <si>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</si>
  <si>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</si>
  <si>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</si>
  <si>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</si>
  <si>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</si>
  <si>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</si>
  <si>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</si>
  <si>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</si>
  <si>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</si>
  <si>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</si>
  <si>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</si>
  <si>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</si>
  <si>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</si>
  <si>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</si>
  <si>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</si>
  <si>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</si>
  <si>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</si>
  <si>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</si>
  <si>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</si>
  <si>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</si>
  <si>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</si>
  <si>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</si>
  <si>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</si>
  <si>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</si>
  <si>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</si>
  <si>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</si>
  <si>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</si>
  <si>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</si>
  <si>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</si>
  <si>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</si>
  <si>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</si>
  <si>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</si>
  <si>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</si>
  <si>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</si>
  <si>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</si>
  <si>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</si>
  <si>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</si>
  <si>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</si>
  <si>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</si>
  <si>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</si>
  <si>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</si>
  <si>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</si>
  <si>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</si>
  <si>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</si>
  <si>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</si>
  <si>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</si>
  <si>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</si>
  <si>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</si>
  <si>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</si>
  <si>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</si>
  <si>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</si>
  <si>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</si>
  <si>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</si>
  <si>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</si>
  <si>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</si>
  <si>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</si>
  <si>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</si>
  <si>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</si>
  <si>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</si>
  <si>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</si>
  <si>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</si>
  <si>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</si>
  <si>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</si>
  <si>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</si>
  <si>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</si>
  <si>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</si>
  <si>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</si>
  <si>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</si>
  <si>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</si>
  <si>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</si>
  <si>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</si>
  <si>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</si>
  <si>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</si>
  <si>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</si>
  <si>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</si>
  <si>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</si>
  <si>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</si>
  <si>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</si>
  <si>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</si>
  <si>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</si>
  <si>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</si>
  <si>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</si>
  <si>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</si>
  <si>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</si>
  <si>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</si>
  <si>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</si>
  <si>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</si>
  <si>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</si>
  <si>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</si>
  <si>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</si>
  <si>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</si>
  <si>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</si>
  <si>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</si>
  <si>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</si>
  <si>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</si>
  <si>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</si>
  <si>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</si>
  <si>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</si>
  <si>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</si>
  <si>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</si>
  <si>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</si>
  <si>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</si>
  <si>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</si>
  <si>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</si>
  <si>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</si>
  <si>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</si>
  <si>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</si>
  <si>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</si>
  <si>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</si>
  <si>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</si>
  <si>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</si>
  <si>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</si>
  <si>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</si>
  <si>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</si>
  <si>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</si>
  <si>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</si>
  <si>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</si>
  <si>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</si>
  <si>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</si>
  <si>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</si>
  <si>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</si>
  <si>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</si>
  <si>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</si>
  <si>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</si>
  <si>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</si>
  <si>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</si>
  <si>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</si>
  <si>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</si>
  <si>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</si>
  <si>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</si>
  <si>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</si>
  <si>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</si>
  <si>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</si>
  <si>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</si>
  <si>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</si>
  <si>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</si>
  <si>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</si>
  <si>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</si>
  <si>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</si>
  <si>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</si>
  <si>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</si>
  <si>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</si>
  <si>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</si>
  <si>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</si>
  <si>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</si>
  <si>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</si>
  <si>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</si>
  <si>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</si>
  <si>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</si>
  <si>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</si>
  <si>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</si>
  <si>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</si>
  <si>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</si>
  <si>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</si>
  <si>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</si>
  <si>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</si>
  <si>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</si>
  <si>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</si>
  <si>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</si>
  <si>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</si>
  <si>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</si>
  <si>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</si>
  <si>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</si>
  <si>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</si>
  <si>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</si>
  <si>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</si>
  <si>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</si>
  <si>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</si>
  <si>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</si>
  <si>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</si>
  <si>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</si>
  <si>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</si>
  <si>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</si>
  <si>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</si>
  <si>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</si>
  <si>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</si>
  <si>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</si>
  <si>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</si>
  <si>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</si>
  <si>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</si>
  <si>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</si>
  <si>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</si>
  <si>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</si>
  <si>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</si>
  <si>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</si>
  <si>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</si>
  <si>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</si>
  <si>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</si>
  <si>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</si>
  <si>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</si>
  <si>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</si>
  <si>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</si>
  <si>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</si>
  <si>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</si>
  <si>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</si>
  <si>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</si>
  <si>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</si>
  <si>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</si>
  <si>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</si>
  <si>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</si>
  <si>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</si>
  <si>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</si>
  <si>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</si>
  <si>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</si>
  <si>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</si>
  <si>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</si>
  <si>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</si>
  <si>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</si>
  <si>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</si>
  <si>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</si>
  <si>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</si>
  <si>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</si>
  <si>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</si>
  <si>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</si>
  <si>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</si>
  <si>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</si>
  <si>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</si>
  <si>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</si>
  <si>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</si>
  <si>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</si>
  <si>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</si>
  <si>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</si>
  <si>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</si>
  <si>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</si>
  <si>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</si>
  <si>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</si>
  <si>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</si>
  <si>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</si>
  <si>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</si>
  <si>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</si>
  <si>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</si>
  <si>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</si>
  <si>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</si>
  <si>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</si>
  <si>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</si>
  <si>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</si>
  <si>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</si>
  <si>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</si>
  <si>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</si>
  <si>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</si>
  <si>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</si>
  <si>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</si>
  <si>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</si>
  <si>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</si>
  <si>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</si>
  <si>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</si>
  <si>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</si>
  <si>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</si>
  <si>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</si>
  <si>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</si>
  <si>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</si>
  <si>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</si>
  <si>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</si>
  <si>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</si>
  <si>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</si>
  <si>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</si>
  <si>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</si>
  <si>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</si>
  <si>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</si>
  <si>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</si>
  <si>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</si>
  <si>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</si>
  <si>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</si>
  <si>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</si>
  <si>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</si>
  <si>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</si>
  <si>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</si>
  <si>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</si>
  <si>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</si>
  <si>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</si>
  <si>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</si>
  <si>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</si>
  <si>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</si>
  <si>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</si>
  <si>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</si>
  <si>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</si>
  <si>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</si>
  <si>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</si>
  <si>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</si>
  <si>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</si>
  <si>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</si>
  <si>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</si>
  <si>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</si>
  <si>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</si>
  <si>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</si>
  <si>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</si>
  <si>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</si>
  <si>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</si>
  <si>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</si>
  <si>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</si>
  <si>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</si>
  <si>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</si>
  <si>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</si>
  <si>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</si>
  <si>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</si>
  <si>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</si>
  <si>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</si>
  <si>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</si>
  <si>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</si>
  <si>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</si>
  <si>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</si>
  <si>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</si>
  <si>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</si>
  <si>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</si>
  <si>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</si>
  <si>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</si>
  <si>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</si>
  <si>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</si>
  <si>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</si>
  <si>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</si>
  <si>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</si>
  <si>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</si>
  <si>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</si>
  <si>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</si>
  <si>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</si>
  <si>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</si>
  <si>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</si>
  <si>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</si>
  <si>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</si>
  <si>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</si>
  <si>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</si>
  <si>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</si>
  <si>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</si>
  <si>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</si>
  <si>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</si>
  <si>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</si>
  <si>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</si>
  <si>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</si>
  <si>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</si>
  <si>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</si>
  <si>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</si>
  <si>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</si>
  <si>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</si>
  <si>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</si>
  <si>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</si>
  <si>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</si>
  <si>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</si>
  <si>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</si>
  <si>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</si>
  <si>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</si>
  <si>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</si>
  <si>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</si>
  <si>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</si>
  <si>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</si>
  <si>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</si>
  <si>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</si>
  <si>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</si>
  <si>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</si>
  <si>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</si>
  <si>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</si>
  <si>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</si>
  <si>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</si>
  <si>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</si>
  <si>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</si>
  <si>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</si>
  <si>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</si>
  <si>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</si>
  <si>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</si>
  <si>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</si>
  <si>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</si>
  <si>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</si>
  <si>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</si>
  <si>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</si>
  <si>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</si>
  <si>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</si>
  <si>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</si>
  <si>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</si>
  <si>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</si>
  <si>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</si>
  <si>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</si>
  <si>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</si>
  <si>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</si>
  <si>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</si>
  <si>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</si>
  <si>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</si>
  <si>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</si>
  <si>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</si>
  <si>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</si>
  <si>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</si>
  <si>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</si>
  <si>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</si>
  <si>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</si>
  <si>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</si>
  <si>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</si>
  <si>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</si>
  <si>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</si>
  <si>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</si>
  <si>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</si>
  <si>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</si>
  <si>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</si>
  <si>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</si>
  <si>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</si>
  <si>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</si>
  <si>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</si>
  <si>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</si>
  <si>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</si>
  <si>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</si>
  <si>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</si>
  <si>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</si>
  <si>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</si>
  <si>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</si>
  <si>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</si>
  <si>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</si>
  <si>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</si>
  <si>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</si>
  <si>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</si>
  <si>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</si>
  <si>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</si>
  <si>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</si>
  <si>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</si>
  <si>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</si>
  <si>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</si>
  <si>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</si>
  <si>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</si>
  <si>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</si>
  <si>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</si>
  <si>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</si>
  <si>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</si>
  <si>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</si>
  <si>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</si>
  <si>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</si>
  <si>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</si>
  <si>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</si>
  <si>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</si>
  <si>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</si>
  <si>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</si>
  <si>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</si>
  <si>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</si>
  <si>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</si>
  <si>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</si>
  <si>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</si>
  <si>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</si>
  <si>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</si>
  <si>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</si>
  <si>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</si>
  <si>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</si>
  <si>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</si>
  <si>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</si>
  <si>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</si>
  <si>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</si>
  <si>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</si>
  <si>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</si>
  <si>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</si>
  <si>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</si>
  <si>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</si>
  <si>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</si>
  <si>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</si>
  <si>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</si>
  <si>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</si>
  <si>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</si>
  <si>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</si>
  <si>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</si>
  <si>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</si>
  <si>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</si>
  <si>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</si>
  <si>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</si>
  <si>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</si>
  <si>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</si>
  <si>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</si>
  <si>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</si>
  <si>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</si>
  <si>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</si>
  <si>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</si>
  <si>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</si>
  <si>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</si>
  <si>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</si>
  <si>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</si>
  <si>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</si>
  <si>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</si>
  <si>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</si>
  <si>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</si>
  <si>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</si>
  <si>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</si>
  <si>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</si>
  <si>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</si>
  <si>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</si>
  <si>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</si>
  <si>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</si>
  <si>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</si>
  <si>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</si>
  <si>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</si>
  <si>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</si>
  <si>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</si>
  <si>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</si>
  <si>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</si>
  <si>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</si>
  <si>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</si>
  <si>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</si>
  <si>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</si>
  <si>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</si>
  <si>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</si>
  <si>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</si>
  <si>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</si>
  <si>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</si>
  <si>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</si>
  <si>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</si>
  <si>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</si>
  <si>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</si>
  <si>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</si>
  <si>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</si>
  <si>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</si>
  <si>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</si>
  <si>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</si>
  <si>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</si>
  <si>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</si>
  <si>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</si>
  <si>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</si>
  <si>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</si>
  <si>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</si>
  <si>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</si>
  <si>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</si>
  <si>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</si>
  <si>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</si>
  <si>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</si>
  <si>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</si>
  <si>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</si>
  <si>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</si>
  <si>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</si>
  <si>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</si>
  <si>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</si>
  <si>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</si>
  <si>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</si>
  <si>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</si>
  <si>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</si>
  <si>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</si>
  <si>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</si>
  <si>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</si>
  <si>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</si>
  <si>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</si>
  <si>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</si>
  <si>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</si>
  <si>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</si>
  <si>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</si>
  <si>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</si>
  <si>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</si>
  <si>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</si>
  <si>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</si>
  <si>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</si>
  <si>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</si>
  <si>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</si>
  <si>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</si>
  <si>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</si>
  <si>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</si>
  <si>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</si>
  <si>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</si>
  <si>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</si>
  <si>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</si>
  <si>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</si>
  <si>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</si>
  <si>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</si>
  <si>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</si>
  <si>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</si>
  <si>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</si>
  <si>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</si>
  <si>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</si>
  <si>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</si>
  <si>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</si>
  <si>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</si>
  <si>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</si>
  <si>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</si>
  <si>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</si>
  <si>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</si>
  <si>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</si>
  <si>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</si>
  <si>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</si>
  <si>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</si>
  <si>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</si>
  <si>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</si>
  <si>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</si>
  <si>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</si>
  <si>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</si>
  <si>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</si>
  <si>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</si>
  <si>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</si>
  <si>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</si>
  <si>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</si>
  <si>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</si>
  <si>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</si>
  <si>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</si>
  <si>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</si>
  <si>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</si>
  <si>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</si>
  <si>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</si>
  <si>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</si>
  <si>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</si>
  <si>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</si>
  <si>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</si>
  <si>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</si>
  <si>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</si>
  <si>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</si>
  <si>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</si>
  <si>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</si>
  <si>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</si>
  <si>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</si>
  <si>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</si>
  <si>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</si>
  <si>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</si>
  <si>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</si>
  <si>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</si>
  <si>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</si>
  <si>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</si>
  <si>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</si>
  <si>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</si>
  <si>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</si>
  <si>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</si>
  <si>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</si>
  <si>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</si>
  <si>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</si>
  <si>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</si>
  <si>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</si>
  <si>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</si>
  <si>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</si>
  <si>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</si>
  <si>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</si>
  <si>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</si>
  <si>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</si>
  <si>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</si>
  <si>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</si>
  <si>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</si>
  <si>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</si>
  <si>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</si>
  <si>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</si>
  <si>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</si>
  <si>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</si>
  <si>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</si>
  <si>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</si>
  <si>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</si>
  <si>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</si>
  <si>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</si>
  <si>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</si>
  <si>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</si>
  <si>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</si>
  <si>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</si>
  <si>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</si>
  <si>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</si>
  <si>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</si>
  <si>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</si>
  <si>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</si>
  <si>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</si>
  <si>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</si>
  <si>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</si>
  <si>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</si>
  <si>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</si>
  <si>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</si>
  <si>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</si>
  <si>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</si>
  <si>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</si>
  <si>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</si>
  <si>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</si>
  <si>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</si>
  <si>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</si>
  <si>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</si>
  <si>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</si>
  <si>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</si>
  <si>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</si>
  <si>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</si>
  <si>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</si>
  <si>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</si>
  <si>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</si>
  <si>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</si>
  <si>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</si>
  <si>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</si>
  <si>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</si>
  <si>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</si>
  <si>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</si>
  <si>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</si>
  <si>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</si>
  <si>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</si>
  <si>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</si>
  <si>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</si>
  <si>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</si>
  <si>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</si>
  <si>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</si>
  <si>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</si>
  <si>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</si>
  <si>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</si>
  <si>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</si>
  <si>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</si>
  <si>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</si>
  <si>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</si>
  <si>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</si>
  <si>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</si>
  <si>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</si>
  <si>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</si>
  <si>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</si>
  <si>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</si>
  <si>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</si>
  <si>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</si>
  <si>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</si>
  <si>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</si>
  <si>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</si>
  <si>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</si>
  <si>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</si>
  <si>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</si>
  <si>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</si>
  <si>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</si>
  <si>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</si>
  <si>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</si>
  <si>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</si>
  <si>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</si>
  <si>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</si>
  <si>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</si>
  <si>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</si>
  <si>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</si>
  <si>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</si>
  <si>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</si>
  <si>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</si>
  <si>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</si>
  <si>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</si>
  <si>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</si>
  <si>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</si>
  <si>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</si>
  <si>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</si>
  <si>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</si>
  <si>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</si>
  <si>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</si>
  <si>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</si>
  <si>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</si>
  <si>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</si>
  <si>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</si>
  <si>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</si>
  <si>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</si>
  <si>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</si>
  <si>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</si>
  <si>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</si>
  <si>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</si>
  <si>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</si>
  <si>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</si>
  <si>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</si>
  <si>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</si>
  <si>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</si>
  <si>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</si>
  <si>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</si>
  <si>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</si>
  <si>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</si>
  <si>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</si>
  <si>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</si>
  <si>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</si>
  <si>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</si>
  <si>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</si>
  <si>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</si>
  <si>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</si>
  <si>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</si>
  <si>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</si>
  <si>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</si>
  <si>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</si>
  <si>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</si>
  <si>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</si>
  <si>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</si>
  <si>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</si>
  <si>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</si>
  <si>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</si>
  <si>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</si>
  <si>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</si>
  <si>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</si>
  <si>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</si>
  <si>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</si>
  <si>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</si>
  <si>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</si>
  <si>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</si>
  <si>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</si>
  <si>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</si>
  <si>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</si>
  <si>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</si>
  <si>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</si>
  <si>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</si>
  <si>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</si>
  <si>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</si>
  <si>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</si>
  <si>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</si>
  <si>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</si>
  <si>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</si>
  <si>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</si>
  <si>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</si>
  <si>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</si>
  <si>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</si>
  <si>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</si>
  <si>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</si>
  <si>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</si>
  <si>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</si>
  <si>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</si>
  <si>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</si>
  <si>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</si>
  <si>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</si>
  <si>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</si>
  <si>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</si>
  <si>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</si>
  <si>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</si>
  <si>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</si>
  <si>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</si>
  <si>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</si>
  <si>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</si>
  <si>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</si>
  <si>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</si>
  <si>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</si>
  <si>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</si>
  <si>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</si>
  <si>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</si>
  <si>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</si>
  <si>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</si>
  <si>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</si>
  <si>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</si>
  <si>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</si>
  <si>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</si>
  <si>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</si>
  <si>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</si>
  <si>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</si>
  <si>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</si>
  <si>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</si>
  <si>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</si>
  <si>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</si>
  <si>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</si>
  <si>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</si>
  <si>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</si>
  <si>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</si>
  <si>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</si>
  <si>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</si>
  <si>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</si>
  <si>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</si>
  <si>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</si>
  <si>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</si>
  <si>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</si>
  <si>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</si>
  <si>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</si>
  <si>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</si>
  <si>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</si>
  <si>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</si>
  <si>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</si>
  <si>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</si>
  <si>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</si>
  <si>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</si>
  <si>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</si>
  <si>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</si>
  <si>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</si>
  <si>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</si>
  <si>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</si>
  <si>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</si>
  <si>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</si>
  <si>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</si>
  <si>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</si>
  <si>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</si>
  <si>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</si>
  <si>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</si>
  <si>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</si>
  <si>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</si>
  <si>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</si>
  <si>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</si>
  <si>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</si>
  <si>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</si>
  <si>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</si>
  <si>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</si>
  <si>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</si>
  <si>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</si>
  <si>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</si>
  <si>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</si>
  <si>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</si>
  <si>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</si>
  <si>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</si>
  <si>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</si>
  <si>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</si>
  <si>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</si>
  <si>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</si>
  <si>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</si>
  <si>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</si>
  <si>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</si>
  <si>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</si>
  <si>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</si>
  <si>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</si>
  <si>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</si>
  <si>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</si>
  <si>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</si>
  <si>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</si>
  <si>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</si>
  <si>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</si>
  <si>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</si>
  <si>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</si>
  <si>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</si>
  <si>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</si>
  <si>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</si>
  <si>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</si>
  <si>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</si>
  <si>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</si>
  <si>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</si>
  <si>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</si>
  <si>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</si>
  <si>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</si>
  <si>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</si>
  <si>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</si>
  <si>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</si>
  <si>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</si>
  <si>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</si>
  <si>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</si>
  <si>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</si>
  <si>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</si>
  <si>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</si>
  <si>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</si>
  <si>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</si>
  <si>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</si>
  <si>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</si>
  <si>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</si>
  <si>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</si>
  <si>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</si>
  <si>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</si>
  <si>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</si>
  <si>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</si>
  <si>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</si>
  <si>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</si>
  <si>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</si>
  <si>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</si>
  <si>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</si>
  <si>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</si>
  <si>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</si>
  <si>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</si>
  <si>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</si>
  <si>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</si>
  <si>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</si>
  <si>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</si>
  <si>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</si>
  <si>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</si>
  <si>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</si>
  <si>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</si>
  <si>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</si>
  <si>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</si>
  <si>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</si>
  <si>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</si>
  <si>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</si>
  <si>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</si>
  <si>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</si>
  <si>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</si>
  <si>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</si>
  <si>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</si>
  <si>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</si>
  <si>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</si>
  <si>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</si>
  <si>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</si>
  <si>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</si>
  <si>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</si>
  <si>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</si>
  <si>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</si>
  <si>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</si>
  <si>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</si>
  <si>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</si>
  <si>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</si>
  <si>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</si>
  <si>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</si>
  <si>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</si>
  <si>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</si>
  <si>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</si>
  <si>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</si>
  <si>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</si>
  <si>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</si>
  <si>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</si>
  <si>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</si>
  <si>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</si>
  <si>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</si>
  <si>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</si>
  <si>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</si>
  <si>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</si>
  <si>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</si>
  <si>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</si>
  <si>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</si>
  <si>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</si>
  <si>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</si>
  <si>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</si>
  <si>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</si>
  <si>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</si>
  <si>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</si>
  <si>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</si>
  <si>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</si>
  <si>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</si>
  <si>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</si>
  <si>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</si>
  <si>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</si>
  <si>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</si>
  <si>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</si>
  <si>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</si>
  <si>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</si>
  <si>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</si>
  <si>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</si>
  <si>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</si>
  <si>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</si>
  <si>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</si>
  <si>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</si>
  <si>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</si>
  <si>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</si>
  <si>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</si>
  <si>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</si>
  <si>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</si>
  <si>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</si>
  <si>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</si>
  <si>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</si>
  <si>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</si>
  <si>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</si>
  <si>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</si>
  <si>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</si>
  <si>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</si>
  <si>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</si>
  <si>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</si>
  <si>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</si>
  <si>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</si>
  <si>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</si>
  <si>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</si>
  <si>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</si>
  <si>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</si>
  <si>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</si>
  <si>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</si>
  <si>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</si>
  <si>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</si>
  <si>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</si>
  <si>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</si>
  <si>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</si>
  <si>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</si>
  <si>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</si>
  <si>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</si>
  <si>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</si>
  <si>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</si>
  <si>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</si>
  <si>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</si>
  <si>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</si>
  <si>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</si>
  <si>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</si>
  <si>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</si>
  <si>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</si>
  <si>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</si>
  <si>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</si>
  <si>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</si>
  <si>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</si>
  <si>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</si>
  <si>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</si>
  <si>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</si>
  <si>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</si>
  <si>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</si>
  <si>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</si>
  <si>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</si>
  <si>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</si>
  <si>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</si>
  <si>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</si>
  <si>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</si>
  <si>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</si>
  <si>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</si>
  <si>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</si>
  <si>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</si>
  <si>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</si>
  <si>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</si>
  <si>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</si>
  <si>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</si>
  <si>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</si>
  <si>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</si>
  <si>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</si>
  <si>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</si>
  <si>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</si>
  <si>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</si>
  <si>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</si>
  <si>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</si>
  <si>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</si>
  <si>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</si>
  <si>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</si>
  <si>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</si>
  <si>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</si>
  <si>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</si>
  <si>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</si>
  <si>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</si>
  <si>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</si>
  <si>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</si>
  <si>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</si>
  <si>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</si>
  <si>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</si>
  <si>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</si>
  <si>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</si>
  <si>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</si>
  <si>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</si>
  <si>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</si>
  <si>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</si>
  <si>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</si>
  <si>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</si>
  <si>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</si>
  <si>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</si>
  <si>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</si>
  <si>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</si>
  <si>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</si>
  <si>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</si>
  <si>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</si>
  <si>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</si>
  <si>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</si>
  <si>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</si>
  <si>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</si>
  <si>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</si>
  <si>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</si>
  <si>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</si>
  <si>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</si>
  <si>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</si>
  <si>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</si>
  <si>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</si>
  <si>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</si>
  <si>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</si>
  <si>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</si>
  <si>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</si>
  <si>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</si>
  <si>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</si>
  <si>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</si>
  <si>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</si>
  <si>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</si>
  <si>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</si>
  <si>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</si>
  <si>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</si>
  <si>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</si>
  <si>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</si>
  <si>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</si>
  <si>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</si>
  <si>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</si>
  <si>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</si>
  <si>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</si>
  <si>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</si>
  <si>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</si>
  <si>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</si>
  <si>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</si>
  <si>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</si>
  <si>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</si>
  <si>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</si>
  <si>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</si>
  <si>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</si>
  <si>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</si>
  <si>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</si>
  <si>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</si>
  <si>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</si>
  <si>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</si>
  <si>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</si>
  <si>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</si>
  <si>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</si>
  <si>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</si>
  <si>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</si>
  <si>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</si>
  <si>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</si>
  <si>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</si>
  <si>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</si>
  <si>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</si>
  <si>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</si>
  <si>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</si>
  <si>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</si>
  <si>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</si>
  <si>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</si>
  <si>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</si>
  <si>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</si>
  <si>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</si>
  <si>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</si>
  <si>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</si>
  <si>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</si>
  <si>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</si>
  <si>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</si>
  <si>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</si>
  <si>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</si>
  <si>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</si>
  <si>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</si>
  <si>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</si>
  <si>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</si>
  <si>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</si>
  <si>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</si>
  <si>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</si>
  <si>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</si>
  <si>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</si>
  <si>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</si>
  <si>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</si>
  <si>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</si>
  <si>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</si>
  <si>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</si>
  <si>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</si>
  <si>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</si>
  <si>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</si>
  <si>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</si>
  <si>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</si>
  <si>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</si>
  <si>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</si>
  <si>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</si>
  <si>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</si>
  <si>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</si>
  <si>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</si>
  <si>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</si>
  <si>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</si>
  <si>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</si>
  <si>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</si>
  <si>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</si>
  <si>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</si>
  <si>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</si>
  <si>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</si>
  <si>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</si>
  <si>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</si>
  <si>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</si>
  <si>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</si>
  <si>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</si>
  <si>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</si>
  <si>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</si>
  <si>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</si>
  <si>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</si>
  <si>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</si>
  <si>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</si>
  <si>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</si>
  <si>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</si>
  <si>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</si>
  <si>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</si>
  <si>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</si>
  <si>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</si>
  <si>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</si>
  <si>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</si>
  <si>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</si>
  <si>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</si>
  <si>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</si>
  <si>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</si>
  <si>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</si>
  <si>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</si>
  <si>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</si>
  <si>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</si>
  <si>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</si>
  <si>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</si>
  <si>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</si>
  <si>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</si>
  <si>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</si>
  <si>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</si>
  <si>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</si>
  <si>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</si>
  <si>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</si>
  <si>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</si>
  <si>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</si>
  <si>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</si>
  <si>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</si>
  <si>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</si>
  <si>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</si>
  <si>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</si>
  <si>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</si>
  <si>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</si>
  <si>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</si>
  <si>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</si>
  <si>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</si>
  <si>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</si>
  <si>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</si>
  <si>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</si>
  <si>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</si>
  <si>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</si>
  <si>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</si>
  <si>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</si>
  <si>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</si>
  <si>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</si>
  <si>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</si>
  <si>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</si>
  <si>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</si>
  <si>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</si>
  <si>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</si>
  <si>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</si>
  <si>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</si>
  <si>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</si>
  <si>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</si>
  <si>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</si>
  <si>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</si>
  <si>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</si>
  <si>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</si>
  <si>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</si>
  <si>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</si>
  <si>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</si>
  <si>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</si>
  <si>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</si>
  <si>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</si>
  <si>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</si>
  <si>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</si>
  <si>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</si>
  <si>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</si>
  <si>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</si>
  <si>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</si>
  <si>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</si>
  <si>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</si>
  <si>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</si>
  <si>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</si>
  <si>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</si>
  <si>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</si>
  <si>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</si>
  <si>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</si>
  <si>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</si>
  <si>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</si>
  <si>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</si>
  <si>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</si>
  <si>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</si>
  <si>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</si>
  <si>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</si>
  <si>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</si>
  <si>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</si>
  <si>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</si>
  <si>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</si>
  <si>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</si>
  <si>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</si>
  <si>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</si>
  <si>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</si>
  <si>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</si>
  <si>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</si>
  <si>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</si>
  <si>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</si>
  <si>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</si>
  <si>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</si>
  <si>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</si>
  <si>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</si>
  <si>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</si>
  <si>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</si>
  <si>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</si>
  <si>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</si>
  <si>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</si>
  <si>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</si>
  <si>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</si>
  <si>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</si>
  <si>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</si>
  <si>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</si>
  <si>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</si>
  <si>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</si>
  <si>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</si>
  <si>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</si>
  <si>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</si>
  <si>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</si>
  <si>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</si>
  <si>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</si>
  <si>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</si>
  <si>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</si>
  <si>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</si>
  <si>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</si>
  <si>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</si>
  <si>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</si>
  <si>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</si>
  <si>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</si>
  <si>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</si>
  <si>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</si>
  <si>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</si>
  <si>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</si>
  <si>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</si>
  <si>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</si>
  <si>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</si>
  <si>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</si>
  <si>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</si>
  <si>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</si>
  <si>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</si>
  <si>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</si>
  <si>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</si>
  <si>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</si>
  <si>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</si>
  <si>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</si>
  <si>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</si>
  <si>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</si>
  <si>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</si>
  <si>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</si>
  <si>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</si>
  <si>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</si>
  <si>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</si>
  <si>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</si>
  <si>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</si>
  <si>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</si>
  <si>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</si>
  <si>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</si>
  <si>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</si>
  <si>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</si>
  <si>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</si>
  <si>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</si>
  <si>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</si>
  <si>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</si>
  <si>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</si>
  <si>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</si>
  <si>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</si>
  <si>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</si>
  <si>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</si>
  <si>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</si>
  <si>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</si>
  <si>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</si>
  <si>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</si>
  <si>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</si>
  <si>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</si>
  <si>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</si>
  <si>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</si>
  <si>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</si>
  <si>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</si>
  <si>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</si>
  <si>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</si>
  <si>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</si>
  <si>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</si>
  <si>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</si>
  <si>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</si>
  <si>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</si>
  <si>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</si>
  <si>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</si>
  <si>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</si>
  <si>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</si>
  <si>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</si>
  <si>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</si>
  <si>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</si>
  <si>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</si>
  <si>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</si>
  <si>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</si>
  <si>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</si>
  <si>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</si>
  <si>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</si>
  <si>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</si>
  <si>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</si>
  <si>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</si>
  <si>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</si>
  <si>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</si>
  <si>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</si>
  <si>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</si>
  <si>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</si>
  <si>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</si>
  <si>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</si>
  <si>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</si>
  <si>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</si>
  <si>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</si>
  <si>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</si>
  <si>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</si>
  <si>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</si>
  <si>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</si>
  <si>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</si>
  <si>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</si>
  <si>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</si>
  <si>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</si>
  <si>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</si>
  <si>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</si>
  <si>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</si>
  <si>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</si>
  <si>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</si>
  <si>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</si>
  <si>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</si>
  <si>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</si>
  <si>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</si>
  <si>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</si>
  <si>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</si>
  <si>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</si>
  <si>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</si>
  <si>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</si>
  <si>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</si>
  <si>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</si>
  <si>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</si>
  <si>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</si>
  <si>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</si>
  <si>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</si>
  <si>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</si>
  <si>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</si>
  <si>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</si>
  <si>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</si>
  <si>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</si>
  <si>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</si>
  <si>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</si>
  <si>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</si>
  <si>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</si>
  <si>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</si>
  <si>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</si>
  <si>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</si>
  <si>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</si>
  <si>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</si>
  <si>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</si>
  <si>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</si>
  <si>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</si>
  <si>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</si>
  <si>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</si>
  <si>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</si>
  <si>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</si>
  <si>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</si>
  <si>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</si>
  <si>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</si>
  <si>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</si>
  <si>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</si>
  <si>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</si>
  <si>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</si>
  <si>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</si>
  <si>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</si>
  <si>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</si>
  <si>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</si>
  <si>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</si>
  <si>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</si>
  <si>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</si>
  <si>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</si>
  <si>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</si>
  <si>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</si>
  <si>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</si>
  <si>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</si>
  <si>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</si>
  <si>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</si>
  <si>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</si>
  <si>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</si>
  <si>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</si>
  <si>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</si>
  <si>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</si>
  <si>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</si>
  <si>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</si>
  <si>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</si>
  <si>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</si>
  <si>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</si>
  <si>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</si>
  <si>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</si>
  <si>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</si>
  <si>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</si>
  <si>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</si>
  <si>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</si>
  <si>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</si>
  <si>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</si>
  <si>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</si>
  <si>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</si>
  <si>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</si>
  <si>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</si>
  <si>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</si>
  <si>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</si>
  <si>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</si>
  <si>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</si>
  <si>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</si>
  <si>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</si>
  <si>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</si>
  <si>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</si>
  <si>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</si>
  <si>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</si>
  <si>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</si>
  <si>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</si>
  <si>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</si>
  <si>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</si>
  <si>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</si>
  <si>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</si>
  <si>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</si>
  <si>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</si>
  <si>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</si>
  <si>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</si>
  <si>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</si>
  <si>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</si>
  <si>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</si>
  <si>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</si>
  <si>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</si>
  <si>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</si>
  <si>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</si>
  <si>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</si>
  <si>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</si>
  <si>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</si>
  <si>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</si>
  <si>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</si>
  <si>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</si>
  <si>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</si>
  <si>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</si>
  <si>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</si>
  <si>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</si>
  <si>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</si>
  <si>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</si>
  <si>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</si>
  <si>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</si>
  <si>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</si>
  <si>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</si>
  <si>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</si>
  <si>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</si>
  <si>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</si>
  <si>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</si>
  <si>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</si>
  <si>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</si>
  <si>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</si>
  <si>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</si>
  <si>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</si>
  <si>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</si>
  <si>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</si>
  <si>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</si>
  <si>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</si>
  <si>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</si>
  <si>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</si>
  <si>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</si>
  <si>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</si>
  <si>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</si>
  <si>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</si>
  <si>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</si>
  <si>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</si>
  <si>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</si>
  <si>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</si>
  <si>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</si>
  <si>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</si>
  <si>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</si>
  <si>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</si>
  <si>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</si>
  <si>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</si>
  <si>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</si>
  <si>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</si>
  <si>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</si>
  <si>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</si>
  <si>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</si>
  <si>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</si>
  <si>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</si>
  <si>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</si>
  <si>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</si>
  <si>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</si>
  <si>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</si>
  <si>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</si>
  <si>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</si>
  <si>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</si>
  <si>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</si>
  <si>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</si>
  <si>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</si>
  <si>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</si>
  <si>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</si>
  <si>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</si>
  <si>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</si>
  <si>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</si>
  <si>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</si>
  <si>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</si>
  <si>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</si>
  <si>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</si>
  <si>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</si>
  <si>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</si>
  <si>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</si>
  <si>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</si>
  <si>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</si>
  <si>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</si>
  <si>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</si>
  <si>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</si>
  <si>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</si>
  <si>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</si>
  <si>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</si>
  <si>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</si>
  <si>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</si>
  <si>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</si>
  <si>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</si>
  <si>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</si>
  <si>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</si>
  <si>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</si>
  <si>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</si>
  <si>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</si>
  <si>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</si>
  <si>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</si>
  <si>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</si>
  <si>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</si>
  <si>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</si>
  <si>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</si>
  <si>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</si>
  <si>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</si>
  <si>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</si>
  <si>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</si>
  <si>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</si>
  <si>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</si>
  <si>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</si>
  <si>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</si>
  <si>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</si>
  <si>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</si>
  <si>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</si>
  <si>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</si>
  <si>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</si>
  <si>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</si>
  <si>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</si>
  <si>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</si>
  <si>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</si>
  <si>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</si>
  <si>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</si>
  <si>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</si>
  <si>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</si>
  <si>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</si>
  <si>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</si>
  <si>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</si>
  <si>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</si>
  <si>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</si>
  <si>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</si>
  <si>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</si>
  <si>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</si>
  <si>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</si>
  <si>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</si>
  <si>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</si>
  <si>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</si>
  <si>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</si>
  <si>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</si>
  <si>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</si>
  <si>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</si>
  <si>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</si>
  <si>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</si>
  <si>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</si>
  <si>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</si>
  <si>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</si>
  <si>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</si>
  <si>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</si>
  <si>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</si>
  <si>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</si>
  <si>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</si>
  <si>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</si>
  <si>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</si>
  <si>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</si>
  <si>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</si>
  <si>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</si>
  <si>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</si>
  <si>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</si>
  <si>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</si>
  <si>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</si>
  <si>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</si>
  <si>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</si>
  <si>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</si>
  <si>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</si>
  <si>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</si>
  <si>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</si>
  <si>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</si>
  <si>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</si>
  <si>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</si>
  <si>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</si>
  <si>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</si>
  <si>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</si>
  <si>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</si>
  <si>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</si>
  <si>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</si>
  <si>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</si>
  <si>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</si>
  <si>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</si>
  <si>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</si>
  <si>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</si>
  <si>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</si>
  <si>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</si>
  <si>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</si>
  <si>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</si>
  <si>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</si>
  <si>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</si>
  <si>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</si>
  <si>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</si>
  <si>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</si>
  <si>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</si>
  <si>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</si>
  <si>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</si>
  <si>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</si>
  <si>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</si>
  <si>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</si>
  <si>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</si>
  <si>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</si>
  <si>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</si>
  <si>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</si>
  <si>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</si>
  <si>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</si>
  <si>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</si>
  <si>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</si>
  <si>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</si>
  <si>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</si>
  <si>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</si>
  <si>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</si>
  <si>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</si>
  <si>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</si>
  <si>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</si>
  <si>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</si>
  <si>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</si>
  <si>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</si>
  <si>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</si>
  <si>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</si>
  <si>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</si>
  <si>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</si>
  <si>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</si>
  <si>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</si>
  <si>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</si>
  <si>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</si>
  <si>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</si>
  <si>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</si>
  <si>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</si>
  <si>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</si>
  <si>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</si>
  <si>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</si>
  <si>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</si>
  <si>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</si>
  <si>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</si>
  <si>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</si>
  <si>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</si>
  <si>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</si>
  <si>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</si>
  <si>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</si>
  <si>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</si>
  <si>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</si>
  <si>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</si>
  <si>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</si>
  <si>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</si>
  <si>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</si>
  <si>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</si>
  <si>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</si>
  <si>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</si>
  <si>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</si>
  <si>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</si>
  <si>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</si>
  <si>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</si>
  <si>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</si>
  <si>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</si>
  <si>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</si>
  <si>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</si>
  <si>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</si>
  <si>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</si>
  <si>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</si>
  <si>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</si>
  <si>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</si>
  <si>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</si>
  <si>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</si>
  <si>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</si>
  <si>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</si>
  <si>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</si>
  <si>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</si>
  <si>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</si>
  <si>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</si>
  <si>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</si>
  <si>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</si>
  <si>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</si>
  <si>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</si>
  <si>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</si>
  <si>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</si>
  <si>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</si>
  <si>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</si>
  <si>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</si>
  <si>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</si>
  <si>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</si>
  <si>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</si>
  <si>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</si>
  <si>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</si>
  <si>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</si>
  <si>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</si>
  <si>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</si>
  <si>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</si>
  <si>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</si>
  <si>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</si>
  <si>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</si>
  <si>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</si>
  <si>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</si>
  <si>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</si>
  <si>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</si>
  <si>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</si>
  <si>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</si>
  <si>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</si>
  <si>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</si>
  <si>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</si>
  <si>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</si>
  <si>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</si>
  <si>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</si>
  <si>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</si>
  <si>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</si>
  <si>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</si>
  <si>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</si>
  <si>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</si>
  <si>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</si>
  <si>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</si>
  <si>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</si>
  <si>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</si>
  <si>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</si>
  <si>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</si>
  <si>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</si>
  <si>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</si>
  <si>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</si>
  <si>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</si>
  <si>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</si>
  <si>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</si>
  <si>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</si>
  <si>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</si>
  <si>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</si>
  <si>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</si>
  <si>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</si>
  <si>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</si>
  <si>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</si>
  <si>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</si>
  <si>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</si>
  <si>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</si>
  <si>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</si>
  <si>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</si>
  <si>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</si>
  <si>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</si>
  <si>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</si>
  <si>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</si>
  <si>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</si>
  <si>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</si>
  <si>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</si>
  <si>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</si>
  <si>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</si>
  <si>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</si>
  <si>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</si>
  <si>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</si>
  <si>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</si>
  <si>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</si>
  <si>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</si>
  <si>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</si>
  <si>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</si>
  <si>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</si>
  <si>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</si>
  <si>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</si>
  <si>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</si>
  <si>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</si>
  <si>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</si>
  <si>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</si>
  <si>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</si>
  <si>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</si>
  <si>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</si>
  <si>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</si>
  <si>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</si>
  <si>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</si>
  <si>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</si>
  <si>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</si>
  <si>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</si>
  <si>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</si>
  <si>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</si>
  <si>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</si>
  <si>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</si>
  <si>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</si>
  <si>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</si>
  <si>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</si>
  <si>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</si>
  <si>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</si>
  <si>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</si>
  <si>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</si>
  <si>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</si>
  <si>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</si>
  <si>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</si>
  <si>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</si>
  <si>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</si>
  <si>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</si>
  <si>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</si>
  <si>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</si>
  <si>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</si>
  <si>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</si>
  <si>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</si>
  <si>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</si>
  <si>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</si>
  <si>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</si>
  <si>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</si>
  <si>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</si>
  <si>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</si>
  <si>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</si>
  <si>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</si>
  <si>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</si>
  <si>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</si>
  <si>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</si>
  <si>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</si>
  <si>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</si>
  <si>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</si>
  <si>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</si>
  <si>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</si>
  <si>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</si>
  <si>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</si>
  <si>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</si>
  <si>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</si>
  <si>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</si>
  <si>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</si>
  <si>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</si>
  <si>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</si>
  <si>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</si>
  <si>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</si>
  <si>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</si>
  <si>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</si>
  <si>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</si>
  <si>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</si>
  <si>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</si>
  <si>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</si>
  <si>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</si>
  <si>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</si>
  <si>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</si>
  <si>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</si>
  <si>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</si>
  <si>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</si>
  <si>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</si>
  <si>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</si>
  <si>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</si>
  <si>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</si>
  <si>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</si>
  <si>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</si>
  <si>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</si>
  <si>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</si>
  <si>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</si>
  <si>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</si>
  <si>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</si>
  <si>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</si>
  <si>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</si>
  <si>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</si>
  <si>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</si>
  <si>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</si>
  <si>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</si>
  <si>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</si>
  <si>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</si>
  <si>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</si>
  <si>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</si>
  <si>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</si>
  <si>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</si>
  <si>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</si>
  <si>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</si>
  <si>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</si>
  <si>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</si>
  <si>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</si>
  <si>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</si>
  <si>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</si>
  <si>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</si>
  <si>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</si>
  <si>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</si>
  <si>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</si>
  <si>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</si>
  <si>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</si>
  <si>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</si>
  <si>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</si>
  <si>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</si>
  <si>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</si>
  <si>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</si>
  <si>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</si>
  <si>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</si>
  <si>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</si>
  <si>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</si>
  <si>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</si>
  <si>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</si>
  <si>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</si>
  <si>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</si>
  <si>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</si>
  <si>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</si>
  <si>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</si>
  <si>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</si>
  <si>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</si>
  <si>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</si>
  <si>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</si>
  <si>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</si>
  <si>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</si>
  <si>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</si>
  <si>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</si>
  <si>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</si>
  <si>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</si>
  <si>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</si>
  <si>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</si>
  <si>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</si>
  <si>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</si>
  <si>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</si>
  <si>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</si>
  <si>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</si>
  <si>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</si>
  <si>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</si>
  <si>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</si>
  <si>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</si>
  <si>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</si>
  <si>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</si>
  <si>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</si>
  <si>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</si>
  <si>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</si>
  <si>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</si>
  <si>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</si>
  <si>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</si>
  <si>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</si>
  <si>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</si>
  <si>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</si>
  <si>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</si>
  <si>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</si>
  <si>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</si>
  <si>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</si>
  <si>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</si>
  <si>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</si>
  <si>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</si>
  <si>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</si>
  <si>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</si>
  <si>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</si>
  <si>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</si>
  <si>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</si>
  <si>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</si>
  <si>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</si>
  <si>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</si>
  <si>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</si>
  <si>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</si>
  <si>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</si>
  <si>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</si>
  <si>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</si>
  <si>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</si>
  <si>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</si>
  <si>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</si>
  <si>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</si>
  <si>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</si>
  <si>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</si>
  <si>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</si>
  <si>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</si>
  <si>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</si>
  <si>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</si>
  <si>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</si>
  <si>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</si>
  <si>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</si>
  <si>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</si>
  <si>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</si>
  <si>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</si>
  <si>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</si>
  <si>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</si>
  <si>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</si>
  <si>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</si>
  <si>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</si>
  <si>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</si>
  <si>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</si>
  <si>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</si>
  <si>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</si>
  <si>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</si>
  <si>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</si>
  <si>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</si>
  <si>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</si>
  <si>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</si>
  <si>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</si>
  <si>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</si>
  <si>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</si>
  <si>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</si>
  <si>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</si>
  <si>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</si>
  <si>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</si>
  <si>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</si>
  <si>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</si>
  <si>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</si>
  <si>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</si>
  <si>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</si>
  <si>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</si>
  <si>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</si>
  <si>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</si>
  <si>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</si>
  <si>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</si>
  <si>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</si>
  <si>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</si>
  <si>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</si>
  <si>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</si>
  <si>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</si>
  <si>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</si>
  <si>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</si>
  <si>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</si>
  <si>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</si>
  <si>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</si>
  <si>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</si>
  <si>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</si>
  <si>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</si>
  <si>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</si>
  <si>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</si>
  <si>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</si>
  <si>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</si>
  <si>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</si>
  <si>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</si>
  <si>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</si>
  <si>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</si>
  <si>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</si>
  <si>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</si>
  <si>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</si>
  <si>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</si>
  <si>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</si>
  <si>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</si>
  <si>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</si>
  <si>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</si>
  <si>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</si>
  <si>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</si>
  <si>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</si>
  <si>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</si>
  <si>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</si>
  <si>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</si>
  <si>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</si>
  <si>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</si>
  <si>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</si>
  <si>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</si>
  <si>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</si>
  <si>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</si>
  <si>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</si>
  <si>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</si>
  <si>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</si>
  <si>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</si>
  <si>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</si>
  <si>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</si>
  <si>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</si>
  <si>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</si>
  <si>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</si>
  <si>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</si>
  <si>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</si>
  <si>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</si>
  <si>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</si>
  <si>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</si>
  <si>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</si>
  <si>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</si>
  <si>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</si>
  <si>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</si>
  <si>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</si>
  <si>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</si>
  <si>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</si>
  <si>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</si>
  <si>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</si>
  <si>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</si>
  <si>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</si>
  <si>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</si>
  <si>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</si>
  <si>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</si>
  <si>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</si>
  <si>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</si>
  <si>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</si>
  <si>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</si>
  <si>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</si>
  <si>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</si>
  <si>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</si>
  <si>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</si>
  <si>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</si>
  <si>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</si>
  <si>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</si>
  <si>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</si>
  <si>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</si>
  <si>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</si>
  <si>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</si>
  <si>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</si>
  <si>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</si>
  <si>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</si>
  <si>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</si>
  <si>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</si>
  <si>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</si>
  <si>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</si>
  <si>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</si>
  <si>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</si>
  <si>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</si>
  <si>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</si>
  <si>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</si>
  <si>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</si>
  <si>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</si>
  <si>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</si>
  <si>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</si>
  <si>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</si>
  <si>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</si>
  <si>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</si>
  <si>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</si>
  <si>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</si>
  <si>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</si>
  <si>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</si>
  <si>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</si>
  <si>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</si>
  <si>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</si>
  <si>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</si>
  <si>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</si>
  <si>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</si>
  <si>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</si>
  <si>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</si>
  <si>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</si>
  <si>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</si>
  <si>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</si>
  <si>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</si>
  <si>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</si>
  <si>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</si>
  <si>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</si>
  <si>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</si>
  <si>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</si>
  <si>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</si>
  <si>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</si>
  <si>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</si>
  <si>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</si>
  <si>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</si>
  <si>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</si>
  <si>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</si>
  <si>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</si>
  <si>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</si>
  <si>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</si>
  <si>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</si>
  <si>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</si>
  <si>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</si>
  <si>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</si>
  <si>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</si>
  <si>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</si>
  <si>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</si>
  <si>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</si>
  <si>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</si>
  <si>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</si>
  <si>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</si>
  <si>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</si>
  <si>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</si>
  <si>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</si>
  <si>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</si>
  <si>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</si>
  <si>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</si>
  <si>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</si>
  <si>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</si>
  <si>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</si>
  <si>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</si>
  <si>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</si>
  <si>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</si>
  <si>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</si>
  <si>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</si>
  <si>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</si>
  <si>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</si>
  <si>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</si>
  <si>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</si>
  <si>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</si>
  <si>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</si>
  <si>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</si>
  <si>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</si>
  <si>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</si>
  <si>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</si>
  <si>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</si>
  <si>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</si>
  <si>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</si>
  <si>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</si>
  <si>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</si>
  <si>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</si>
  <si>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</si>
  <si>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</si>
  <si>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</si>
  <si>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</si>
  <si>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</si>
  <si>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</si>
  <si>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</si>
  <si>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</si>
  <si>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</si>
  <si>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</si>
  <si>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</si>
  <si>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</si>
  <si>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</si>
  <si>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</si>
  <si>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</si>
  <si>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</si>
  <si>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</si>
  <si>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</si>
  <si>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</si>
  <si>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</si>
  <si>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</si>
  <si>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</si>
  <si>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</si>
  <si>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</si>
  <si>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</si>
  <si>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</si>
  <si>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</si>
  <si>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</si>
  <si>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</si>
  <si>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</si>
  <si>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</si>
  <si>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</si>
  <si>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</si>
  <si>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</si>
  <si>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</si>
  <si>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</si>
  <si>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</si>
  <si>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</si>
  <si>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</si>
  <si>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</si>
  <si>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</si>
  <si>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</si>
  <si>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</si>
  <si>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</si>
  <si>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</si>
  <si>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</si>
  <si>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</si>
  <si>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</si>
  <si>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</si>
  <si>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</si>
  <si>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</si>
  <si>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</si>
  <si>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</si>
  <si>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</si>
  <si>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</si>
  <si>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</si>
  <si>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</si>
  <si>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</si>
  <si>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</si>
  <si>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</si>
  <si>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</si>
  <si>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</si>
  <si>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</si>
  <si>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</si>
  <si>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</si>
  <si>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</si>
  <si>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</si>
  <si>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</si>
  <si>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</si>
  <si>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</si>
  <si>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</si>
  <si>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</si>
  <si>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</si>
  <si>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</si>
  <si>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</si>
  <si>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</si>
  <si>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</si>
  <si>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</si>
  <si>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</si>
  <si>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</si>
  <si>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</si>
  <si>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</si>
  <si>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</si>
  <si>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</si>
  <si>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</si>
  <si>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</si>
  <si>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</si>
  <si>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</si>
  <si>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</si>
  <si>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</si>
  <si>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</si>
  <si>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</si>
  <si>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</si>
  <si>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</si>
  <si>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</si>
  <si>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</si>
  <si>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</si>
  <si>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</si>
  <si>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</si>
  <si>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</si>
  <si>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</si>
  <si>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</si>
  <si>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</si>
  <si>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</si>
  <si>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</si>
  <si>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</si>
  <si>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</si>
  <si>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</si>
  <si>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</si>
  <si>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</si>
  <si>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</si>
  <si>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</si>
  <si>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</si>
  <si>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</si>
  <si>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</si>
  <si>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</si>
  <si>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</si>
  <si>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</si>
  <si>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</si>
  <si>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</si>
  <si>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</si>
  <si>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</si>
  <si>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</si>
  <si>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</si>
  <si>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</si>
  <si>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</si>
  <si>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</si>
  <si>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</si>
  <si>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</si>
  <si>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</si>
  <si>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</si>
  <si>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</si>
  <si>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</si>
  <si>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</si>
  <si>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</si>
  <si>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</si>
  <si>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</si>
  <si>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</si>
  <si>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</si>
  <si>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</si>
  <si>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</si>
  <si>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</si>
  <si>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</si>
  <si>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</si>
  <si>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</si>
  <si>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</si>
  <si>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</si>
  <si>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</si>
  <si>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</si>
  <si>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</si>
  <si>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</si>
  <si>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</si>
  <si>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</si>
  <si>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</si>
  <si>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</si>
  <si>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</si>
  <si>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</si>
  <si>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</si>
  <si>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</si>
  <si>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</si>
  <si>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</si>
  <si>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</si>
  <si>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</si>
  <si>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</si>
  <si>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</si>
  <si>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</si>
  <si>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</si>
  <si>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</si>
  <si>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</si>
  <si>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</si>
  <si>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</si>
  <si>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</si>
  <si>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</si>
  <si>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</si>
  <si>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</si>
  <si>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</si>
  <si>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</si>
  <si>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</si>
  <si>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</si>
  <si>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</si>
  <si>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</si>
  <si>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</si>
  <si>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</si>
  <si>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</si>
  <si>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</si>
  <si>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</si>
  <si>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</si>
  <si>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</si>
  <si>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</si>
  <si>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</si>
  <si>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</si>
  <si>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</si>
  <si>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</si>
  <si>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</si>
  <si>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</si>
  <si>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</si>
  <si>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</si>
  <si>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</si>
  <si>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</si>
  <si>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</si>
  <si>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</si>
  <si>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</si>
  <si>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</si>
  <si>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</si>
  <si>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</si>
  <si>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</si>
  <si>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</si>
  <si>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</si>
  <si>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</si>
  <si>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</si>
  <si>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</si>
  <si>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</si>
  <si>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</si>
  <si>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</si>
  <si>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</si>
  <si>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</si>
  <si>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</si>
  <si>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</si>
  <si>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</si>
  <si>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</si>
  <si>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</si>
  <si>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</si>
  <si>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</si>
  <si>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</si>
  <si>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</si>
  <si>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</si>
  <si>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</si>
  <si>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</si>
  <si>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</si>
  <si>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</si>
  <si>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</si>
  <si>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</si>
  <si>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</si>
  <si>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</si>
  <si>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</si>
  <si>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</si>
  <si>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</si>
  <si>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</si>
  <si>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</si>
  <si>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</si>
  <si>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</si>
  <si>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</si>
  <si>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</si>
  <si>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</si>
  <si>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</si>
  <si>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</si>
  <si>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</si>
  <si>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</si>
  <si>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</si>
  <si>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</si>
  <si>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</si>
  <si>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</si>
  <si>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</si>
  <si>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</si>
  <si>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</si>
  <si>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</si>
  <si>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</si>
  <si>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</si>
  <si>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</si>
  <si>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</si>
  <si>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</si>
  <si>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</si>
  <si>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</si>
  <si>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</si>
  <si>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</si>
  <si>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</si>
  <si>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</si>
  <si>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</si>
  <si>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</si>
  <si>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</si>
  <si>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</si>
  <si>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</si>
  <si>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</si>
  <si>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</si>
  <si>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</si>
  <si>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</si>
  <si>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</si>
  <si>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</si>
  <si>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</si>
  <si>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</si>
  <si>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</si>
  <si>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</si>
  <si>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</si>
  <si>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</si>
  <si>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</si>
  <si>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</si>
  <si>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</si>
  <si>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</si>
  <si>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</si>
  <si>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</si>
  <si>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</si>
  <si>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</si>
  <si>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</si>
  <si>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</si>
  <si>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</si>
  <si>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</si>
  <si>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</si>
  <si>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</si>
  <si>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</si>
  <si>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</si>
  <si>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</si>
  <si>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</si>
  <si>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</si>
  <si>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</si>
  <si>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</si>
  <si>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</si>
  <si>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</si>
  <si>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</si>
  <si>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</si>
  <si>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</si>
  <si>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</si>
  <si>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</si>
  <si>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</si>
  <si>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</si>
  <si>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</si>
  <si>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</si>
  <si>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</si>
  <si>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</si>
  <si>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</si>
  <si>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</si>
  <si>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</si>
  <si>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</si>
  <si>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</si>
  <si>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</si>
  <si>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</si>
  <si>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</si>
  <si>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</si>
  <si>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</si>
  <si>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</si>
  <si>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</si>
  <si>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</si>
  <si>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</si>
  <si>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</si>
  <si>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</si>
  <si>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</si>
  <si>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</si>
  <si>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</si>
  <si>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</si>
  <si>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</si>
  <si>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</si>
  <si>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</si>
  <si>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</si>
  <si>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</si>
  <si>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</si>
  <si>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</si>
  <si>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</si>
  <si>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</si>
  <si>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</si>
  <si>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</si>
  <si>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</si>
  <si>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</si>
  <si>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</si>
  <si>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</si>
  <si>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</si>
  <si>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</si>
  <si>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</si>
  <si>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</si>
  <si>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</si>
  <si>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</si>
  <si>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</si>
  <si>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</si>
  <si>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</si>
  <si>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</si>
  <si>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</si>
  <si>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</si>
  <si>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</si>
  <si>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</si>
  <si>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</si>
  <si>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</si>
  <si>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</si>
  <si>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</si>
  <si>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</si>
  <si>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</si>
  <si>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</si>
  <si>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</si>
  <si>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</si>
  <si>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</si>
  <si>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</si>
  <si>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</si>
  <si>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</si>
  <si>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</si>
  <si>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</si>
  <si>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</si>
  <si>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</si>
  <si>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</si>
  <si>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</si>
  <si>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</si>
  <si>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</si>
  <si>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</si>
  <si>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</si>
  <si>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</si>
  <si>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</si>
  <si>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</si>
  <si>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</si>
  <si>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</si>
  <si>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</si>
  <si>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</si>
  <si>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</si>
  <si>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</si>
  <si>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</si>
  <si>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</si>
  <si>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</si>
  <si>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</si>
  <si>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</si>
  <si>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</si>
  <si>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</si>
  <si>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</si>
  <si>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</si>
  <si>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</si>
  <si>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</si>
  <si>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</si>
  <si>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</si>
  <si>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</si>
  <si>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</si>
  <si>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</si>
  <si>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</si>
  <si>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</si>
  <si>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</si>
  <si>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</si>
  <si>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</si>
  <si>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</si>
  <si>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</si>
  <si>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</si>
  <si>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</si>
  <si>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</si>
  <si>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</si>
  <si>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</si>
  <si>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</si>
  <si>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</si>
  <si>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</si>
  <si>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</si>
  <si>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</si>
  <si>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</si>
  <si>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</si>
  <si>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</si>
  <si>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</si>
  <si>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</si>
  <si>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</si>
  <si>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</si>
  <si>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</si>
  <si>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</si>
  <si>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</si>
  <si>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</si>
  <si>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</si>
  <si>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</si>
  <si>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</si>
  <si>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</si>
  <si>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</si>
  <si>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</si>
  <si>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</si>
  <si>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</si>
  <si>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</si>
  <si>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</si>
  <si>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</si>
  <si>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</si>
  <si>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</si>
  <si>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</si>
  <si>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</si>
  <si>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</si>
  <si>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</si>
  <si>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</si>
  <si>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</si>
  <si>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</si>
  <si>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</si>
  <si>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</si>
  <si>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</si>
  <si>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</si>
  <si>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</si>
  <si>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</si>
  <si>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</si>
  <si>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</si>
  <si>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</si>
  <si>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</si>
  <si>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</si>
  <si>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</si>
  <si>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</si>
  <si>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</si>
  <si>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</si>
  <si>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</si>
  <si>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</si>
  <si>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</si>
  <si>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</si>
  <si>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</si>
  <si>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</si>
  <si>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</si>
  <si>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</si>
  <si>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</si>
  <si>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</si>
  <si>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</si>
  <si>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</si>
  <si>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</si>
  <si>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</si>
  <si>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</si>
  <si>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</si>
  <si>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</si>
  <si>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</si>
  <si>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</si>
  <si>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</si>
  <si>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</si>
  <si>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</si>
  <si>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</si>
  <si>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</si>
  <si>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</si>
  <si>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</si>
  <si>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</si>
  <si>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</si>
  <si>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</si>
  <si>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</si>
  <si>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</si>
  <si>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</si>
  <si>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</si>
  <si>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</si>
  <si>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</si>
  <si>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</si>
  <si>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</si>
  <si>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</si>
  <si>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</si>
  <si>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</si>
  <si>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</si>
  <si>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</si>
  <si>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</si>
  <si>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</si>
  <si>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</si>
  <si>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</si>
  <si>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</si>
  <si>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</si>
  <si>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</si>
  <si>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</si>
  <si>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</si>
  <si>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</si>
  <si>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</si>
  <si>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</si>
  <si>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</si>
  <si>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</si>
  <si>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</si>
  <si>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</si>
  <si>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</si>
  <si>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</si>
  <si>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</si>
  <si>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</si>
  <si>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</si>
  <si>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</si>
  <si>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</si>
  <si>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</si>
  <si>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</si>
  <si>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</si>
  <si>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</si>
  <si>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</si>
  <si>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</si>
  <si>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</si>
  <si>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</si>
  <si>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</si>
  <si>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</si>
  <si>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</si>
  <si>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</si>
  <si>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</si>
  <si>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</si>
  <si>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</si>
  <si>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</si>
  <si>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</si>
  <si>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</si>
  <si>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</si>
  <si>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</si>
  <si>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</si>
  <si>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</si>
  <si>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</si>
  <si>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</si>
  <si>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</si>
  <si>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</si>
  <si>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</si>
  <si>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</si>
  <si>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</si>
  <si>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</si>
  <si>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</si>
  <si>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</si>
  <si>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</si>
  <si>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</si>
  <si>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</si>
  <si>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</si>
  <si>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</si>
  <si>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</si>
  <si>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</si>
  <si>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</si>
  <si>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</si>
  <si>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</si>
  <si>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</si>
  <si>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</si>
  <si>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</si>
  <si>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</si>
  <si>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</si>
  <si>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</si>
  <si>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</si>
  <si>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</si>
  <si>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</si>
  <si>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</si>
  <si>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</si>
  <si>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</si>
  <si>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</si>
  <si>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</si>
  <si>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</si>
  <si>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</si>
  <si>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</si>
  <si>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</si>
  <si>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</si>
  <si>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</si>
  <si>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</si>
  <si>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</si>
  <si>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</si>
  <si>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</si>
  <si>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</si>
  <si>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</si>
  <si>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</si>
  <si>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</si>
  <si>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</si>
  <si>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</si>
  <si>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</si>
  <si>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</si>
  <si>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</si>
  <si>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</si>
  <si>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</si>
  <si>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</si>
  <si>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</si>
  <si>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</si>
  <si>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</si>
  <si>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</si>
  <si>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</si>
  <si>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</si>
  <si>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</si>
  <si>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</si>
  <si>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</si>
  <si>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</si>
  <si>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</si>
  <si>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</si>
  <si>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</si>
  <si>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</si>
  <si>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</si>
  <si>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</si>
  <si>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</si>
  <si>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</si>
  <si>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</si>
  <si>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</si>
  <si>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</si>
  <si>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</si>
  <si>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</si>
  <si>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</si>
  <si>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</si>
  <si>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</si>
  <si>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</si>
  <si>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</si>
  <si>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</si>
  <si>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</si>
  <si>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</si>
  <si>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</si>
  <si>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</si>
  <si>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</si>
  <si>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</si>
  <si>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</si>
  <si>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</si>
  <si>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</si>
  <si>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</si>
  <si>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</si>
  <si>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</si>
  <si>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</si>
  <si>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</si>
  <si>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</si>
  <si>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</si>
  <si>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</si>
  <si>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</si>
  <si>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</si>
  <si>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</si>
  <si>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</si>
  <si>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</si>
  <si>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</si>
  <si>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</si>
  <si>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</si>
  <si>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</si>
  <si>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</si>
  <si>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</si>
  <si>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</si>
  <si>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</si>
  <si>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</si>
  <si>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</si>
  <si>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</si>
  <si>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</si>
  <si>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</si>
  <si>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</si>
  <si>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</si>
  <si>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</si>
  <si>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</si>
  <si>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</si>
  <si>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</si>
  <si>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</si>
  <si>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</si>
  <si>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</si>
  <si>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</si>
  <si>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</si>
  <si>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</si>
  <si>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</si>
  <si>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</si>
  <si>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</si>
  <si>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</si>
  <si>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</si>
  <si>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</si>
  <si>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</si>
  <si>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</si>
  <si>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</si>
  <si>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</si>
  <si>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</si>
  <si>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</si>
  <si>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</si>
  <si>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</si>
  <si>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</si>
  <si>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</si>
  <si>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</si>
  <si>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</si>
  <si>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</si>
  <si>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</si>
  <si>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</si>
  <si>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</si>
  <si>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</si>
  <si>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</si>
  <si>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</si>
  <si>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</si>
  <si>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</si>
  <si>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</si>
  <si>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</si>
  <si>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</si>
  <si>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</si>
  <si>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</si>
  <si>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</si>
  <si>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</si>
  <si>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</si>
  <si>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</si>
  <si>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</si>
  <si>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</si>
  <si>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</si>
  <si>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</si>
  <si>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</si>
  <si>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</si>
  <si>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</si>
  <si>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</si>
  <si>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</si>
  <si>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</si>
  <si>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</si>
  <si>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</si>
  <si>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</si>
  <si>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</si>
  <si>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</si>
  <si>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</si>
  <si>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</si>
  <si>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</si>
  <si>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</si>
  <si>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</si>
  <si>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</si>
  <si>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</si>
  <si>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</si>
  <si>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</si>
  <si>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</si>
  <si>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</si>
  <si>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</si>
  <si>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</si>
  <si>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</si>
  <si>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</si>
  <si>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</si>
  <si>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</si>
  <si>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</si>
  <si>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</si>
  <si>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</si>
  <si>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</si>
  <si>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</si>
  <si>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</si>
  <si>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</si>
  <si>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</si>
  <si>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</si>
  <si>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</si>
  <si>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</si>
  <si>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</si>
  <si>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</si>
  <si>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</si>
  <si>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</si>
  <si>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</si>
  <si>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</si>
  <si>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</si>
  <si>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</si>
  <si>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</si>
  <si>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</si>
  <si>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</si>
  <si>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</si>
  <si>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</si>
  <si>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</si>
  <si>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</si>
  <si>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</si>
  <si>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</si>
  <si>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</si>
  <si>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</si>
  <si>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</si>
  <si>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</si>
  <si>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</si>
  <si>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</si>
  <si>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</si>
  <si>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</si>
  <si>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</si>
  <si>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</si>
  <si>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</si>
  <si>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</si>
  <si>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</si>
  <si>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</si>
  <si>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</si>
  <si>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</si>
  <si>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</si>
  <si>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</si>
  <si>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</si>
  <si>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</si>
  <si>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</si>
  <si>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</si>
  <si>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</si>
  <si>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</si>
  <si>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</si>
  <si>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</si>
  <si>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</si>
  <si>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</si>
  <si>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</si>
  <si>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</si>
  <si>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</si>
  <si>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</si>
  <si>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</si>
  <si>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</si>
  <si>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</si>
  <si>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</si>
  <si>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</si>
  <si>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</si>
  <si>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</si>
  <si>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</si>
  <si>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</si>
  <si>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</si>
  <si>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</si>
  <si>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</si>
  <si>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</si>
  <si>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</si>
  <si>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</si>
  <si>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</si>
  <si>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</si>
  <si>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</si>
  <si>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</si>
  <si>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</si>
  <si>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</si>
  <si>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</si>
  <si>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</si>
  <si>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</si>
  <si>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</si>
  <si>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</si>
  <si>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</si>
  <si>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</si>
  <si>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</si>
  <si>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</si>
  <si>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</si>
  <si>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</si>
  <si>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</si>
  <si>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</si>
  <si>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</si>
  <si>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</si>
  <si>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</si>
  <si>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</si>
  <si>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</si>
  <si>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</si>
  <si>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</si>
  <si>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</si>
  <si>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</si>
  <si>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</si>
  <si>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</si>
  <si>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</si>
  <si>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</si>
  <si>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</si>
  <si>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</si>
  <si>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</si>
  <si>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</si>
  <si>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</si>
  <si>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</si>
  <si>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</si>
  <si>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</si>
  <si>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</si>
  <si>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</si>
  <si>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</si>
  <si>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</si>
  <si>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</si>
  <si>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</si>
  <si>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</si>
  <si>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</si>
  <si>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</si>
  <si>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</si>
  <si>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</si>
  <si>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</si>
  <si>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</si>
  <si>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</si>
  <si>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</si>
  <si>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</si>
  <si>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</si>
  <si>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</si>
  <si>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</si>
  <si>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</si>
  <si>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</si>
  <si>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</si>
  <si>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</si>
  <si>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</si>
  <si>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</si>
  <si>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</si>
  <si>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</si>
  <si>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</si>
  <si>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</si>
  <si>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</si>
  <si>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</si>
  <si>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</si>
  <si>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</si>
  <si>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</si>
  <si>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</si>
  <si>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</si>
  <si>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</si>
  <si>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</si>
  <si>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</si>
  <si>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</si>
  <si>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</si>
  <si>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</si>
  <si>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</si>
  <si>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</si>
  <si>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</si>
  <si>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</si>
  <si>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</si>
  <si>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</si>
  <si>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</si>
  <si>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</si>
  <si>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</si>
  <si>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</si>
  <si>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</si>
  <si>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</si>
  <si>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</si>
  <si>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</si>
  <si>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</si>
  <si>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</si>
  <si>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</si>
  <si>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</si>
  <si>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</si>
  <si>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</si>
  <si>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</si>
  <si>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</si>
  <si>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</si>
  <si>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</si>
  <si>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</si>
  <si>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</si>
  <si>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</si>
  <si>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</si>
  <si>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</si>
  <si>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</si>
  <si>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</si>
  <si>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</si>
  <si>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</si>
  <si>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</si>
  <si>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</si>
  <si>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</si>
  <si>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</si>
  <si>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</si>
  <si>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</si>
  <si>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</si>
  <si>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</si>
  <si>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</si>
  <si>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</si>
  <si>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</si>
  <si>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</si>
  <si>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</si>
  <si>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</si>
  <si>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</si>
  <si>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</si>
  <si>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</si>
  <si>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</si>
  <si>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</si>
  <si>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</si>
  <si>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</si>
  <si>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</si>
  <si>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</si>
  <si>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</si>
  <si>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</si>
  <si>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</si>
  <si>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</si>
  <si>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</si>
  <si>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</si>
  <si>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</si>
  <si>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</si>
  <si>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</si>
  <si>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</si>
  <si>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</si>
  <si>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</si>
  <si>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</si>
  <si>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</si>
  <si>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</si>
  <si>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</si>
  <si>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</si>
  <si>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</si>
  <si>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</si>
  <si>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</si>
  <si>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</si>
  <si>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</si>
  <si>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</si>
  <si>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</si>
  <si>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</si>
  <si>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</si>
  <si>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</si>
  <si>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</si>
  <si>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</si>
  <si>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</si>
  <si>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</si>
  <si>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</si>
  <si>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</si>
  <si>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</si>
  <si>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</si>
  <si>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</si>
  <si>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</si>
  <si>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</si>
  <si>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</si>
  <si>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</si>
  <si>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</si>
  <si>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</si>
  <si>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</si>
  <si>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</si>
  <si>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</si>
  <si>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</si>
  <si>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</si>
  <si>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</si>
  <si>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</si>
  <si>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</si>
  <si>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</si>
  <si>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</si>
  <si>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</si>
  <si>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</si>
  <si>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</si>
  <si>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</si>
  <si>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</si>
  <si>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</si>
  <si>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</si>
  <si>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</si>
  <si>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</si>
  <si>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</si>
  <si>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</si>
  <si>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</si>
  <si>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</si>
  <si>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</si>
  <si>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</si>
  <si>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</si>
  <si>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</si>
  <si>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</si>
  <si>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</si>
  <si>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</si>
  <si>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</si>
  <si>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</si>
  <si>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</si>
  <si>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</si>
  <si>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</si>
  <si>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</si>
  <si>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</si>
  <si>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</si>
  <si>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</si>
  <si>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</si>
  <si>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</si>
  <si>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</si>
  <si>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</si>
  <si>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</si>
  <si>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</si>
  <si>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</si>
  <si>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</si>
  <si>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</si>
  <si>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</si>
  <si>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</si>
  <si>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</si>
  <si>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</si>
  <si>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</si>
  <si>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</si>
  <si>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</si>
  <si>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</si>
  <si>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</si>
  <si>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</si>
  <si>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</si>
  <si>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</si>
  <si>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</si>
  <si>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</si>
  <si>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</si>
  <si>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</si>
  <si>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</si>
  <si>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</si>
  <si>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</si>
  <si>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</si>
  <si>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</si>
  <si>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</si>
  <si>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</si>
  <si>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</si>
  <si>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</si>
  <si>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</si>
  <si>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</si>
  <si>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</si>
  <si>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</si>
  <si>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</si>
  <si>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</si>
  <si>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</si>
  <si>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</si>
  <si>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</si>
  <si>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</si>
  <si>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</si>
  <si>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</si>
  <si>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</si>
  <si>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</si>
  <si>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</si>
  <si>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</si>
  <si>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</si>
  <si>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</si>
  <si>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</si>
  <si>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</si>
  <si>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</si>
  <si>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</si>
  <si>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</si>
  <si>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</si>
  <si>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</si>
  <si>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</si>
  <si>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</si>
  <si>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</si>
  <si>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</si>
  <si>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</si>
  <si>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</si>
  <si>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</si>
  <si>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</si>
  <si>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</si>
  <si>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</si>
  <si>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</si>
  <si>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</si>
  <si>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</si>
  <si>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</si>
  <si>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</si>
  <si>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</si>
  <si>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</si>
  <si>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</si>
  <si>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</si>
  <si>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</si>
  <si>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</si>
  <si>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</si>
  <si>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</si>
  <si>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</si>
  <si>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</si>
  <si>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</si>
  <si>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</si>
  <si>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</si>
  <si>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</si>
  <si>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</si>
  <si>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</si>
  <si>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</si>
  <si>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</si>
  <si>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</si>
  <si>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</si>
  <si>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</si>
  <si>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</si>
  <si>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</si>
  <si>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</si>
  <si>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</si>
  <si>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</si>
  <si>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</si>
  <si>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</si>
  <si>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</si>
  <si>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</si>
  <si>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</si>
  <si>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</si>
  <si>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</si>
  <si>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</si>
  <si>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</si>
  <si>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</si>
  <si>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</si>
  <si>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</si>
  <si>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</si>
  <si>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</si>
  <si>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</si>
  <si>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</si>
  <si>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</si>
  <si>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</si>
  <si>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</si>
  <si>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</si>
  <si>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</si>
  <si>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</si>
  <si>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</si>
  <si>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</si>
  <si>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</si>
  <si>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</si>
  <si>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</si>
  <si>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</si>
  <si>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</si>
  <si>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</si>
  <si>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</si>
  <si>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</si>
  <si>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</si>
  <si>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</si>
  <si>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</si>
  <si>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</si>
  <si>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</si>
  <si>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</si>
  <si>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</si>
  <si>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</si>
  <si>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</si>
  <si>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</si>
  <si>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</si>
  <si>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</si>
  <si>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</si>
  <si>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</si>
  <si>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</si>
  <si>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</si>
  <si>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</si>
  <si>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</si>
  <si>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</si>
  <si>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</si>
  <si>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</si>
  <si>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</si>
  <si>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</si>
  <si>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</si>
  <si>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</si>
  <si>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</si>
  <si>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</si>
  <si>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</si>
  <si>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</si>
  <si>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</si>
  <si>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</si>
  <si>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</si>
  <si>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</si>
  <si>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</si>
  <si>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</si>
  <si>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</si>
  <si>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</si>
  <si>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</si>
  <si>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</si>
  <si>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</si>
  <si>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</si>
  <si>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</si>
  <si>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</si>
  <si>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</si>
  <si>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</si>
  <si>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</si>
  <si>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</si>
  <si>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</si>
  <si>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</si>
  <si>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</si>
  <si>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</si>
  <si>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</si>
  <si>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</si>
  <si>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</si>
  <si>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</si>
  <si>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</si>
  <si>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</si>
  <si>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</si>
  <si>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</si>
  <si>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</si>
  <si>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</si>
  <si>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</si>
  <si>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</si>
  <si>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</si>
  <si>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</si>
  <si>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</si>
  <si>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</si>
  <si>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</si>
  <si>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</si>
  <si>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</si>
  <si>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</si>
  <si>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</si>
  <si>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</si>
  <si>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</si>
  <si>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</si>
  <si>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</si>
  <si>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</si>
  <si>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</si>
  <si>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</si>
  <si>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</si>
  <si>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</si>
  <si>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</si>
  <si>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</si>
  <si>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</si>
  <si>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</si>
  <si>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</si>
  <si>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</si>
  <si>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</si>
  <si>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</si>
  <si>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</si>
  <si>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</si>
  <si>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</si>
  <si>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</si>
  <si>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</si>
  <si>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</si>
  <si>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</si>
  <si>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</si>
  <si>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</si>
  <si>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</si>
  <si>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</si>
  <si>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</si>
  <si>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</si>
  <si>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</si>
  <si>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</si>
  <si>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</si>
  <si>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</si>
  <si>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</si>
  <si>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</si>
  <si>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</si>
  <si>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</si>
  <si>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</si>
  <si>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</si>
  <si>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</si>
  <si>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</si>
  <si>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</si>
  <si>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</si>
  <si>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</si>
  <si>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</si>
  <si>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</si>
  <si>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</si>
  <si>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</si>
  <si>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</si>
  <si>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</si>
  <si>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</si>
  <si>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</si>
  <si>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</si>
  <si>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</si>
  <si>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</si>
  <si>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</si>
  <si>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</si>
  <si>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</si>
  <si>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</si>
  <si>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</si>
  <si>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</si>
  <si>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</si>
  <si>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</si>
  <si>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</si>
  <si>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</si>
  <si>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</si>
  <si>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</si>
  <si>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</si>
  <si>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</si>
  <si>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</si>
  <si>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</si>
  <si>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</si>
  <si>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</si>
  <si>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</si>
  <si>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</si>
  <si>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</si>
  <si>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</si>
  <si>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</si>
  <si>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</si>
  <si>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</si>
  <si>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</si>
  <si>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</si>
  <si>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</si>
  <si>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</si>
  <si>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</si>
  <si>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</si>
  <si>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</si>
  <si>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</si>
  <si>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</si>
  <si>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</si>
  <si>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</si>
  <si>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</si>
  <si>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</si>
  <si>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</si>
  <si>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</si>
  <si>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</si>
  <si>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</si>
  <si>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</si>
  <si>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</si>
  <si>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</si>
  <si>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</si>
  <si>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</si>
  <si>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</si>
  <si>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</si>
  <si>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</si>
  <si>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</si>
  <si>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</si>
  <si>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</si>
  <si>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</si>
  <si>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</si>
  <si>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</si>
  <si>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</si>
  <si>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</si>
  <si>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</si>
  <si>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</si>
  <si>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</si>
  <si>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</si>
  <si>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</si>
  <si>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</si>
  <si>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</si>
  <si>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</si>
  <si>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</si>
  <si>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</si>
  <si>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</si>
  <si>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</si>
  <si>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</si>
  <si>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</si>
  <si>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</si>
  <si>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</si>
  <si>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</si>
  <si>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</si>
  <si>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</si>
  <si>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</si>
  <si>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</si>
  <si>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</si>
  <si>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</si>
  <si>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</si>
  <si>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</si>
  <si>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</si>
  <si>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</si>
  <si>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</si>
  <si>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</si>
  <si>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</si>
  <si>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</si>
  <si>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</si>
  <si>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</si>
  <si>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</si>
  <si>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</si>
  <si>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</si>
  <si>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</si>
  <si>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</si>
  <si>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</si>
  <si>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</si>
  <si>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</si>
  <si>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</si>
  <si>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</si>
  <si>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</si>
  <si>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</si>
  <si>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</si>
  <si>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</si>
  <si>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</si>
  <si>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</si>
  <si>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</si>
  <si>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</si>
  <si>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</si>
  <si>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</si>
  <si>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</si>
  <si>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</si>
  <si>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</si>
  <si>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</si>
  <si>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</si>
  <si>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</si>
  <si>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</si>
  <si>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</si>
  <si>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</si>
  <si>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</si>
  <si>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</si>
  <si>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</si>
  <si>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</si>
  <si>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</si>
  <si>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</si>
  <si>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</si>
  <si>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</si>
  <si>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</si>
  <si>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</si>
  <si>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</si>
  <si>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</si>
  <si>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</si>
  <si>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</si>
  <si>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</si>
  <si>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</si>
  <si>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</si>
  <si>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</si>
  <si>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</si>
  <si>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</si>
  <si>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</si>
  <si>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</si>
  <si>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</si>
  <si>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</si>
  <si>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</si>
  <si>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</si>
  <si>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</si>
  <si>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</si>
  <si>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</si>
  <si>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</si>
  <si>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</si>
  <si>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</si>
  <si>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</si>
  <si>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</si>
  <si>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</si>
  <si>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</si>
  <si>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</si>
  <si>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</si>
  <si>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</si>
  <si>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</si>
  <si>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</si>
  <si>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</si>
  <si>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</si>
  <si>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</si>
  <si>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</si>
  <si>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</si>
  <si>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</si>
  <si>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</si>
  <si>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</si>
  <si>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</si>
  <si>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</si>
  <si>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</si>
  <si>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</si>
  <si>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</si>
  <si>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</si>
  <si>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</si>
  <si>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</si>
  <si>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</si>
  <si>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</si>
  <si>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</si>
  <si>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</si>
  <si>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</si>
  <si>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</si>
  <si>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</si>
  <si>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</si>
  <si>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</si>
  <si>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</si>
  <si>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</si>
  <si>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</si>
  <si>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</si>
  <si>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</si>
  <si>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</si>
  <si>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</si>
  <si>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</si>
  <si>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</si>
  <si>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</si>
  <si>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</si>
  <si>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</si>
  <si>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</si>
  <si>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</si>
  <si>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</si>
  <si>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</si>
  <si>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</si>
  <si>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</si>
  <si>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</si>
  <si>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</si>
  <si>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</si>
  <si>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</si>
  <si>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</si>
  <si>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</si>
  <si>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</si>
  <si>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60 min</t>
  </si>
  <si>
    <t>PCM-20251124-00001765</t>
  </si>
  <si>
    <t xml:space="preserve"> sectors down &amp; ETA 30 km</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</si>
  <si>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</si>
  <si>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</si>
  <si>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</si>
  <si>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</si>
  <si>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</si>
  <si>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</si>
  <si>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</si>
  <si>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</si>
  <si>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</si>
  <si>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</si>
  <si>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</si>
  <si>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</si>
  <si>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</si>
  <si>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</si>
  <si>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</si>
  <si>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</si>
  <si>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30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</si>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</sst>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322.9944269675907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0.18586215277900919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45985.942852893517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45985.942852893517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45985.942852893517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45985.942852893517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45985.942852893517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45985.942852893517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45985.942852893517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45985.942852893517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45985.942852893517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45985.942852893517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45985.942852893517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45985.942852893517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45985.942852893517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45985.942852893517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45985.942852893517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45985.942852893517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45985.942852893517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45985.942852893517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45985.942852893517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45985.942852893517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45985.942852893517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45985.942852893517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45985.942852893517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45985.942852893517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45985.942852893517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45985.942852893517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45985.942852893517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45985.942852893517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45985.942852893517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45985.942852893517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45985.942852893517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45985.942852893517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45985.942852893517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45985.942852893517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45985.942852893517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45985.942852893517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45985.942852893517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45985.942852893517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45985.942852893517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45985.942852893517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45985.942852893517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45985.942852893517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45985.942852893517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45985.942852893517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45985.942852893517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45985.942852893517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45985.942852893517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45985.942852893517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45985.942852893517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45985.942852893517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45985.942852893517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45985.942852893517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45985.942852893517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45985.942852893517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45985.942852893517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45985.942852893517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45985.942852893517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45985.942852893517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45985.942852893517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45985.942852893517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45985.942852893517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45985.942852893517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45985.942852893517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45985.942852893517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160.94301493055536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1.5554339120353688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7.9820486113021616E-2</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4.7193171296385117E-2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t="s">
        <v>39113</v>
      </c>
      <c r="B7" s="18" t="str">
        <f>IFERROR(VLOOKUP(D7,DB!A:K,11,0),"")</f>
        <v>R2</v>
      </c>
      <c r="C7" s="18">
        <v>1</v>
      </c>
      <c r="D7" s="18" t="s">
        <v>27054</v>
      </c>
      <c r="E7" s="102" t="s">
        <v>39021</v>
      </c>
      <c r="F7" s="103">
        <v>45985.936921296299</v>
      </c>
      <c r="G7" s="104">
        <f ca="1">IFERROR(NOW()-F7,"-")</f>
        <v>5.9315972175681964E-3</v>
      </c>
      <c r="H7" s="103">
        <v>45985.924108796295</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45985.942852893517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45985.942852893517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45985.942852893517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45985.942852893517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45985.942852893517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45985.942852893517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45985.942852893517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45985.942852893517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45985.942852893517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45985.942852893517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45985.942852893517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45985.942852893517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45985.942852893517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45985.942852893517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45985.942852893517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45985.942852893517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45985.942852893517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45985.942852893517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45985.942852893517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45985.942852893517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45985.942852893517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45985.942852893517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45985.942852893517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45985.942852893517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45985.942852893517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45985.942852893517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45985.942852893517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45985.942852893517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45985.942852893517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45985.942852893517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45985.942852893517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45985.942852893517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45985.942852893517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45985.942852893517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45985.942852893517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45985.942852893517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45985.942852893517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45985.942852893517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45985.942852893517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45985.942852893517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45985.942852893517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45985.942852893517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45985.942852893517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45985.942852893517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45985.942852893517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45985.942852893517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45985.942852893517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45985.942852893517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45985.942852893517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45985.942852893517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45985.942852893517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45985.942852893517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45985.942852893517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45985.942852893517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45985.942852893517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45985.942852893517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45985.942852893517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45985.942852893517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45985.942852893517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45985.942852893517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45985.942852893517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45985.942852893517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45985.942852893517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45985.942852893517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45985.942852893517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45985.942852893517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45985.942852893517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45985.942852893517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45985.942852893517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45985.942852893517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45985.942852893517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45985.942852893517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45985.942852893517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45985.942852893517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45985.942852893517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45985.942852893517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45985.942852893517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45985.942852893517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45985.942852893517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45985.942852893517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45985.942852893517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45985.942852893517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45985.942852893517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45985.942852893517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45985.942852893517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45985.942852893517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45985.942852893517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45985.942852893517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45985.942852893517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45985.942852893517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45985.942852893517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45985.942852893517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45985.942852893517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45985.942852893517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45985.942852893517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45985.942852893517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45985.942852893517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45985.942852893517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45985.942852893517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45985.942852893517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45985.942852893517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45985.942852893517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45985.942852893517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45985.942852893517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45985.942852893517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45985.942852893517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45985.942852893517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45985.942852893517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45985.942852893517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45985.942852893517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45985.942852893517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45985.942852893517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45985.942852893517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45985.942852893517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45985.942852893517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45985.942852893517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45985.942852893517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45985.942852893517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45985.942852893517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45985.942852893517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45985.942852893517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45985.942852893517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45985.942852893517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45985.942852893517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45985.942852893517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45985.942852893517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45985.942852893517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45985.942852893517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45985.942852893517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45985.942852893517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45985.942852893517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45985.942852893517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45985.942852893517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45985.942852893517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45985.942852893517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45985.942852893517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45985.942852893517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45985.942852893517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45985.942852893517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45985.942852893517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45985.942852893517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45985.942852893517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45985.942852893517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45985.942852893517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45985.942852893517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45985.942852893517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45985.942852893517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45985.942852893517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45985.942852893517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45985.942852893517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45985.942852893517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45985.942852893517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45985.942852893517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45985.942852893517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45985.942852893517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45985.942852893517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45985.942852893517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45985.942852893517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45985.942852893517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45985.942852893517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45985.942852893517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45985.942852893517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45985.942852893517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45985.942852893517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45985.942852893517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45985.942852893517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45985.942852893517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45985.942852893517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45985.942852893517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45985.942852893517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45985.942852893517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45985.942852893517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45985.942852893517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45985.942852893517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45985.942852893517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45985.942852893517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45985.942852893517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45985.942852893517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45985.942852893517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45985.942852893517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45985.942852893517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45985.942852893517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45985.942852893517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45985.942852893517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45985.942852893517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45985.942852893517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45985.942852893517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45985.942852893517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45985.942852893517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45985.942852893517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45985.942852893517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45985.942852893517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45985.942852893517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45985.942852893517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45985.942852893517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45985.942852893517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45985.942852893517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45985.942852893517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45985.942852893517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45985.942852893517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45985.942852893517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45985.942852893517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45985.942852893517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45985.942852893517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45985.942852893517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45985.942852893517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45985.942852893517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45985.942852893517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45985.942852893517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45985.942852893517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45985.942852893517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45985.942852893517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45985.942852893517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45985.942852893517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45985.942852893517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45985.942852893517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45985.942852893517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45985.942852893517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45985.942852893517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45985.942852893517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45985.942852893517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45985.942852893517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45985.942852893517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45985.942852893517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45985.942852893517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45985.942852893517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45985.942852893517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45985.942852893517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45985.942852893517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45985.942852893517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45985.942852893517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45985.942852893517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45985.942852893517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45985.942852893517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45985.942852893517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45985.942852893517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45985.942852893517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45985.942852893517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45985.942852893517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45985.942852893517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45985.942852893517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45985.942852893517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45985.942852893517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45985.942852893517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45985.942852893517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45985.942852893517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45985.942852893517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45985.942852893517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45985.942852893517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45985.942852893517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45985.942852893517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45985.942852893517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45985.942852893517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45985.942852893517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45985.942852893517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45985.942852893517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45985.942852893517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45985.942852893517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45985.942852893517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45985.942852893517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45985.942852893517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45985.942852893517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45985.942852893517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45985.942852893517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45985.942852893517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45985.942852893517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45985.942852893517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45985.942852893517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45985.942852893517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45985.942852893517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45985.942852893517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45985.942852893517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45985.942852893517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45985.942852893517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45985.942852893517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45985.942852893517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45985.942852893517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45985.942852893517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45985.942852893517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45985.942852893517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45985.942852893517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45985.942852893517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45985.942852893517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45985.942852893517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45985.942852893517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45985.942852893517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45985.942852893517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45985.942852893517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45985.942852893517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45985.942852893517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45985.942852893517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45985.942852893517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45985.942852893517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45985.942852893517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45985.942852893517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45985.942852893517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45985.942852893517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45985.942852893517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45985.942852893517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45985.942852893517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45985.942852893517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45985.942852893517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45985.942852893517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45985.942852893517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45985.942852893517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45985.942852893517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45985.942852893517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45985.942852893517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45985.942852893517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45985.942852893517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45985.942852893517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45985.942852893517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45985.942852893517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45985.942852893517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45985.942852893517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45985.942852893517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45985.942852893517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45985.942852893517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45985.942852893517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45985.942852893517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45985.942852893517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45985.942852893517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45985.942852893517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45985.942852893517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45985.942852893517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45985.942852893517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45985.942852893517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45985.942852893517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45985.942852893517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45985.942852893517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45985.942852893517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45985.942852893517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45985.942852893517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45985.942852893517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45985.942852893517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45985.942852893517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45985.942852893517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45985.942852893517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45985.942852893517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45985.942852893517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45985.942852893517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45985.942852893517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45985.942852893517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45985.942852893517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45985.942852893517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45985.942852893517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45985.942852893517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45985.942852893517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45985.942852893517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45985.942852893517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45985.942852893517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45985.942852893517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45985.942852893517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45985.942852893517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45985.942852893517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45985.942852893517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45985.942852893517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45985.942852893517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45985.942852893517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45985.942852893517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45985.942852893517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45985.942852893517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45985.942852893517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45985.942852893517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45985.942852893517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45985.942852893517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45985.942852893517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45985.942852893517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45985.942852893517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45985.942852893517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45985.942852893517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45985.942852893517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45985.942852893517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45985.942852893517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45985.942852893517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45985.942852893517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45985.942852893517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45985.942852893517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45985.942852893517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45985.942852893517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45985.942852893517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45985.942852893517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45985.942852893517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45985.942852893517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45985.942852893517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45985.942852893517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45985.942852893517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45985.942852893517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45985.942852893517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45985.942852893517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45985.942852893517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45985.942852893517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45985.942852893517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45985.942852893517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45985.942852893517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45985.942852893517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45985.942852893517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45985.942852893517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45985.942852893517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45985.942852893517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45985.942852893517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45985.942852893517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45985.942852893517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45985.942852893517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45985.942852893517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45985.942852893517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45985.942852893517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45985.942852893517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45985.942852893517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45985.942852893517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45985.942852893517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45985.942852893517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45985.942852893517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45985.942852893517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45985.942852893517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45985.942852893517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45985.942852893517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45985.942852893517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45985.942852893517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45985.942852893517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45985.942852893517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45985.942852893517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45985.942852893517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45985.942852893517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45985.942852893517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45985.942852893517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45985.942852893517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45985.942852893517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45985.942852893517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45985.942852893517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45985.942852893517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45985.942852893517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45985.942852893517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45985.942852893517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45985.942852893517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45985.942852893517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45985.942852893517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45985.942852893517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45985.942852893517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45985.942852893517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45985.942852893517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45985.942852893517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45985.942852893517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45985.942852893517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45985.942852893517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45985.942852893517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45985.942852893517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45985.942852893517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45985.942852893517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45985.942852893517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45985.942852893517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45985.942852893517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45985.942852893517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45985.942852893517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45985.942852893517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45985.942852893517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45985.942852893517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45985.942852893517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45985.942852893517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45985.942852893517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45985.942852893517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45985.942852893517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45985.942852893517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45985.942852893517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45985.942852893517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45985.942852893517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45985.942852893517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45985.942852893517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45985.942852893517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45985.942852893517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45985.942852893517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45985.942852893517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45985.942852893517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45985.942852893517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45985.942852893517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45985.942852893517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45985.942852893517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45985.942852893517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45985.942852893517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45985.942852893517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45985.942852893517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45985.942852893517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45985.942852893517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45985.942852893517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45985.942852893517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45985.942852893517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45985.942852893517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45985.942852893517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45985.942852893517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45985.942852893517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45985.942852893517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45985.942852893517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45985.942852893517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45985.942852893517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45985.942852893517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45985.942852893517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45985.942852893517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45985.942852893517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45985.942852893517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45985.942852893517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45985.942852893517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45985.942852893517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45985.942852893517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45985.942852893517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45985.942852893517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45985.942852893517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45985.942852893517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45985.942852893517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45985.942852893517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45985.942852893517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45985.942852893517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45985.942852893517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45985.942852893517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45985.942852893517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45985.942852893517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45985.942852893517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45985.942852893517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45985.942852893517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45985.942852893517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45985.942852893517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45985.942852893517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45985.942852893517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45985.942852893517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45985.942852893517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45985.942852893517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45985.942852893517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45985.942852893517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45985.942852893517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45985.942852893517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45985.942852893517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45985.942852893517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45985.942852893517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45985.942852893517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45985.942852893517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45985.942852893517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45985.942852893517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45985.942852893517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45985.942852893517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45985.942852893517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45985.942852893517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45985.942852893517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45985.942852893517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45985.942852893517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45985.942852893517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45985.942852893517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45985.942852893517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45985.942852893517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45985.942852893517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45985.942852893517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45985.942852893517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45985.942852893517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45985.942852893517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45985.942852893517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45985.942852893517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45985.942852893517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45985.942852893517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45985.942852893517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45985.942852893517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45985.942852893517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45985.942852893517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45985.942852893517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45985.942852893517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45985.942852893517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45985.942852893517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45985.942852893517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45985.942852893517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45985.942852893517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45985.942852893517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45985.942852893517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45985.942852893517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45985.942852893517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45985.942852893517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45985.942852893517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45985.942852893517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45985.942852893517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45985.942852893517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45985.942852893517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45985.942852893517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45985.942852893517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45985.942852893517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45985.942852893517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45985.942852893517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45985.942852893517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45985.942852893517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45985.942852893517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45985.942852893517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45985.942852893517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45985.942852893517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45985.942852893517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45985.942852893517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45985.942852893517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45985.942852893517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45985.942852893517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45985.942852893517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45985.942852893517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45985.942852893517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45985.942852893517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45985.942852893517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45985.942852893517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45985.942852893517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45985.942852893517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45985.942852893517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45985.942852893517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45985.942852893517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45985.942852893517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45985.942852893517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45985.942852893517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45985.942852893517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45985.942852893517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45985.942852893517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45985.942852893517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45985.942852893517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45985.942852893517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45985.942852893517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45985.942852893517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45985.942852893517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45985.942852893517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45985.942852893517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45985.942852893517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45985.942852893517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45985.942852893517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45985.942852893517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45985.942852893517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45985.942852893517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45985.942852893517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45985.942852893517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45985.942852893517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45985.942852893517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45985.942852893517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45985.942852893517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45985.942852893517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45985.942852893517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45985.942852893517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45985.942852893517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45985.942852893517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45985.942852893517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45985.942852893517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45985.942852893517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45985.942852893517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45985.942852893517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45985.942852893517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45985.942852893517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45985.942852893517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45985.942852893517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45985.942852893517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45985.942852893517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45985.942852893517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45985.942852893517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45985.942852893517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45985.942852893517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45985.942852893517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45985.942852893517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45985.942852893517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45985.942852893517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45985.942852893517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45985.942852893517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45985.942852893517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45985.942852893517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45985.942852893517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45985.942852893517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45985.942852893517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45985.942852893517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45985.942852893517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45985.942852893517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45985.942852893517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45985.942852893517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45985.942852893517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45985.942852893517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45985.942852893517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45985.942852893517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45985.942852893517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45985.942852893517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45985.942852893517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45985.942852893517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45985.942852893517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45985.942852893517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45985.942852893517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45985.942852893517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45985.942852893517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45985.942852893517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45985.942852893517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45985.942852893517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45985.942852893517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45985.942852893517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45985.942852893517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45985.942852893517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45985.942852893517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45985.942852893517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45985.942852893517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45985.942852893517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45985.942852893517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45985.942852893517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45985.942852893517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45985.942852893517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45985.942852893517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45985.942852893517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45985.942852893517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45985.942852893517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45985.942852893517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45985.942852893517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45985.942852893517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45985.942852893517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45985.942852893517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45985.942852893517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45985.942852893517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45985.942852893517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45985.942852893517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45985.942852893517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45985.942852893517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45985.942852893517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45985.942852893517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45985.942852893517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45985.942852893517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45985.942852893517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45985.942852893517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45985.942852893517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45985.942852893517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45985.942852893517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45985.942852893517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45985.942852893517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45985.942852893517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45985.942852893517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45985.942852893517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45985.942852893517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45985.942852893517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45985.942852893517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45985.942852893517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45985.942852893517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45985.942852893517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45985.942852893517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45985.942852893517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45985.942852893517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45985.942852893517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45985.942852893517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45985.942852893517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45985.942852893517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45985.942852893517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45985.942852893517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45985.942852893517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45985.942852893517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45985.942852893517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45985.942852893517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45985.942852893517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45985.942852893517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45985.942852893517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45985.942852893517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45985.942852893517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45985.942852893517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45985.942852893517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45985.942852893517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45985.942852893517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45985.942852893517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45985.942852893517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45985.942852893517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45985.942852893517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45985.942852893517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45985.942852893517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45985.942852893517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45985.942852893517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45985.942852893517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45985.942852893517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45985.942852893517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45985.942852893517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45985.942852893517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45985.942852893517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45985.942852893517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45985.942852893517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45985.942852893517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45985.942852893517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45985.942852893517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45985.942852893517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45985.942852893517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45985.942852893517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45985.942852893517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45985.942852893517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45985.942852893517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45985.942852893517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45985.942852893517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45985.942852893517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45985.942852893517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45985.942852893517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45985.942852893517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45985.942852893517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45985.942852893517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45985.942852893517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45985.942852893517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45985.942852893517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45985.942852893517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45985.942852893517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45985.942852893517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45985.942852893517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45985.942852893517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45985.942852893517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45985.942852893517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45985.942852893517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45985.942852893517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45985.942852893517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45985.942852893517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45985.942852893517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45985.942852893517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45985.942852893517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45985.942852893517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45985.942852893517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45985.942852893517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45985.942852893517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45985.942852893517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45985.942852893517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45985.942852893517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45985.942852893517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45985.942852893517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45985.942852893517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45985.942852893517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45985.942852893517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45985.942852893517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45985.942852893517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45985.942852893517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45985.942852893517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45985.942852893517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45985.942852893517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45985.942852893517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45985.942852893517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45985.942852893517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45985.942852893517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45985.942852893517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45985.942852893517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45985.942852893517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45985.942852893517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45985.942852893517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45985.942852893517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45985.942852893517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45985.942852893517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45985.942852893517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45985.942852893517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45985.942852893517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45985.942852893517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45985.942852893517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45985.942852893517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45985.942852893517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45985.942852893517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45985.942852893517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45985.942852893517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45985.942852893517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45985.942852893517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45985.942852893517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45985.942852893517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45985.942852893517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45985.942852893517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45985.942852893517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45985.942852893517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45985.942852893517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45985.942852893517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45985.942852893517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45985.942852893517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45985.942852893517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45985.942852893517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45985.942852893517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45985.942852893517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45985.942852893517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45985.942852893517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45985.942852893517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45985.942852893517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45985.942852893517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45985.942852893517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45985.942852893517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45985.942852893517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45985.942852893517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45985.942852893517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45985.942852893517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45985.942852893517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45985.942852893517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45985.942852893517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45985.942852893517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45985.942852893517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45985.942852893517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45985.942852893517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45985.942852893517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45985.942852893517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45985.942852893517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45985.942852893517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45985.942852893517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45985.942852893517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45985.942852893517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45985.942852893517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45985.942852893517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45985.942852893517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45985.942852893517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45985.942852893517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45985.942852893517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45985.942852893517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45985.942852893517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45985.942852893517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45985.942852893517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45985.942852893517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45985.942852893517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45985.942852893517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45985.942852893517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45985.942852893517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45985.942852893517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45985.942852893517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45985.942852893517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45985.942852893517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45985.942852893517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45985.942852893517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45985.942852893517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45985.942852893517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45985.942852893517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45985.942852893517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45985.942852893517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45985.942852893517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45985.942852893517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45985.942852893517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45985.942852893517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45985.942852893517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45985.942852893517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45985.942852893517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45985.942852893517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45985.942852893517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45985.942852893517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45985.942852893517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45985.942852893517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45985.942852893517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45985.942852893517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45985.942852893517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45985.942852893517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45985.942852893517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45985.942852893517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45985.942852893517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45985.942852893517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45985.942852893517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45985.942852893517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45985.942852893517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45985.942852893517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45985.942852893517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45985.942852893517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45985.942852893517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45985.942852893517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45985.942852893517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45985.942852893517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45985.942852893517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45985.942852893517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45985.942852893517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45985.942852893517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45985.942852893517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45985.942852893517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45985.942852893517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45985.942852893517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45985.942852893517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45985.942852893517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45985.942852893517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45985.942852893517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45985.942852893517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45985.942852893517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45985.942852893517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45985.942852893517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45985.942852893517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45985.942852893517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45985.942852893517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45985.942852893517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45985.942852893517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45985.942852893517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45985.942852893517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45985.942852893517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45985.942852893517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45985.942852893517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45985.942852893517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45985.942852893517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45985.942852893517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45985.942852893517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45985.942852893517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45985.942852893517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45985.942852893517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45985.942852893517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45985.942852893517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45985.942852893517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45985.942852893517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45985.942852893517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45985.942852893517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45985.942852893517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45985.942852893517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45985.942852893517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45985.942852893517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45985.942852893517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45985.942852893517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45985.942852893517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45985.942852893517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45985.942852893517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45985.942852893517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45985.942852893517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45985.942852893517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45985.942852893517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45985.942852893517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45985.942852893517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45985.942852893517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45985.942852893517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45985.942852893517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45985.942852893517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45985.942852893517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45985.942852893517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45985.942852893517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45985.942852893517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45985.942852893517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45985.942852893517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45985.942852893517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45985.942852893517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45985.942852893517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45985.942852893517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45985.942852893517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45985.942852893517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45985.942852893517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45985.942852893517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45985.942852893517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45985.942852893517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45985.942852893517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45985.942852893517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45985.942852893517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45985.942852893517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45985.942852893517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45985.942852893517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45985.942852893517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45985.942852893517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45985.942852893517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45985.942852893517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45985.942852893517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45985.942852893517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45985.942852893517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45985.942852893517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45985.942852893517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45985.942852893517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45985.942852893517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45985.942852893517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45985.942852893517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45985.942852893517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45985.942852893517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45985.942852893517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45985.942852893517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45985.942852893517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45985.942852893517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45985.942852893517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45985.942852893517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45985.942852893517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45985.942852893517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45985.942852893517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45985.942852893517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45985.942852893517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45985.942852893517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45985.942852893517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45985.942852893517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45985.942852893517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45985.942852893517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45985.942852893517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45985.942852893517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45985.942852893517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45985.942852893517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45985.942852893517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45985.942852893517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45985.942852893517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45985.942852893517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45985.942852893517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45985.942852893517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45985.942852893517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45985.942852893517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45985.942852893517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45985.942852893517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45985.942852893517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45985.942852893517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45985.942852893517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45985.942852893517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45985.942852893517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45985.942852893517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45985.942852893517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45985.942852893517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45985.942852893517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45985.942852893517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45985.942852893517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45985.942852893517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45985.942852893517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45985.942852893517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45985.942852893517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45985.942852893517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45985.942852893517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45985.942852893517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45985.942852893517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45985.942852893517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45985.942852893517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45985.942852893517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45985.942852893517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45985.942852893517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282.46213530092064</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7" ca="1" si="0">IFERROR(NOW()-F3,"")</f>
        <v>0.11624409721844131</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34920</v>
      </c>
      <c r="E4" s="94"/>
      <c r="F4" s="95"/>
      <c r="G4" s="96">
        <f t="shared" ca="1" si="0"/>
        <v>45985.942852893517</v>
      </c>
      <c r="H4" s="95">
        <v>45985.856458333335</v>
      </c>
      <c r="I4" s="113" t="str">
        <f>IFERROR(VLOOKUP(D4,DB!A:F,6,0),"")</f>
        <v>SCECO</v>
      </c>
      <c r="J4" s="113" t="str">
        <f>IFERROR(VLOOKUP(D4,DB!A:G,7,0),"")</f>
        <v>Vandalized</v>
      </c>
      <c r="K4" s="97" t="s">
        <v>39120</v>
      </c>
      <c r="L4" s="91" t="str">
        <f>IFERROR(VLOOKUP(D4,DB!A:I,9,0),"")</f>
        <v>Latis</v>
      </c>
    </row>
    <row r="5" spans="1:16" ht="15" customHeight="1">
      <c r="A5" s="113"/>
      <c r="B5" s="113" t="str">
        <f>IFERROR(VLOOKUP(D5,DB!A:K,11,0),"")</f>
        <v/>
      </c>
      <c r="C5" s="93"/>
      <c r="D5" s="91"/>
      <c r="E5" s="94"/>
      <c r="F5" s="95"/>
      <c r="G5" s="96">
        <f t="shared" ca="1" si="0"/>
        <v>45985.942852893517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45985.942852893517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45985.942852893517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45985.942852893517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45985.942852893517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45985.942852893517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45985.942852893517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45985.942852893517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45985.942852893517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45985.942852893517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45985.942852893517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45985.942852893517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45985.942852893517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45985.942852893517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45985.942852893517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45985.942852893517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45985.942852893517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45985.942852893517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45985.942852893517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45985.942852893517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45985.942852893517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45985.942852893517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45985.942852893517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45985.942852893517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45985.942852893517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45985.942852893517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45985.942852893517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45985.942852893517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45985.942852893517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45985.942852893517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45985.942852893517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45985.942852893517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45985.942852893517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45985.942852893517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45985.942852893517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45985.942852893517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45985.942852893517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45985.942852893517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45985.942852893517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45985.942852893517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45985.942852893517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45985.942852893517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45985.942852893517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45985.942852893517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45985.942852893517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45985.942852893517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45985.942852893517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45985.942852893517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45985.942852893517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45985.942852893517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45985.942852893517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45985.942852893517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45985.942852893517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45985.942852893517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45985.942852893517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45985.942852893517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45985.942852893517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45985.942852893517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45985.942852893517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45985.942852893517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45985.942852893517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45985.942852893517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45985.942852893517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45985.942852893517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45985.942852893517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45985.942852893517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45985.942852893517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45985.942852893517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45985.942852893517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45985.942852893517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45985.942852893517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45985.942852893517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45985.942852893517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45985.942852893517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45985.942852893517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45985.942852893517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45985.942852893517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45985.942852893517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45985.942852893517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45985.942852893517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45985.942852893517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45985.942852893517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45985.942852893517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45985.942852893517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45985.942852893517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45985.942852893517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45985.942852893517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45985.942852893517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45985.942852893517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45985.942852893517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45985.942852893517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45985.942852893517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45985.942852893517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45985.942852893517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45985.942852893517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45985.942852893517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45985.942852893517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45985.942852893517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45985.942852893517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45985.942852893517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45985.942852893517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45985.942852893517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45985.942852893517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45985.942852893517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45985.942852893517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45985.942852893517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45985.942852893517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45985.942852893517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45985.942852893517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45985.942852893517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45985.942852893517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45985.942852893517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45985.942852893517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45985.942852893517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45985.942852893517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45985.942852893517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45985.942852893517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45985.942852893517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45985.942852893517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45985.942852893517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45985.942852893517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45985.942852893517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45985.942852893517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45985.942852893517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45985.942852893517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45985.942852893517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45985.942852893517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45985.942852893517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45985.942852893517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45985.942852893517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45985.942852893517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45985.942852893517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45985.942852893517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45985.942852893517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45985.942852893517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45985.942852893517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45985.942852893517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45985.942852893517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45985.942852893517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45985.942852893517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45985.942852893517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45985.942852893517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45985.942852893517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45985.942852893517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45985.942852893517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45985.942852893517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45985.942852893517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45985.942852893517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45985.942852893517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45985.942852893517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45985.942852893517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45985.942852893517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45985.942852893517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45985.942852893517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45985.942852893517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45985.942852893517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45985.942852893517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45985.942852893517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45985.942852893517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45985.942852893517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45985.942852893517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45985.942852893517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45985.942852893517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45985.942852893517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45985.942852893517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45985.942852893517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45985.942852893517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45985.942852893517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45985.942852893517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45985.942852893517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45985.942852893517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45985.942852893517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45985.942852893517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45985.942852893517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45985.942852893517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45985.942852893517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45985.942852893517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45985.942852893517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45985.942852893517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45985.942852893517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45985.942852893517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45985.942852893517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45985.942852893517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45985.942852893517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45985.942852893517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45985.942852893517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45985.942852893517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45985.942852893517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45985.942852893517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45985.942852893517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45985.942852893517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45985.942852893517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45985.942852893517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45985.942852893517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45985.942852893517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45985.942852893517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45985.942852893517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45985.942852893517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45985.942852893517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45985.942852893517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45985.942852893517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45985.942852893517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45985.942852893517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45985.942852893517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45985.942852893517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45985.942852893517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45985.942852893517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45985.942852893517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45985.942852893517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45985.942852893517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45985.942852893517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45985.942852893517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45985.942852893517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45985.942852893517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45985.942852893517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45985.942852893517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45985.942852893517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45985.942852893517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45985.942852893517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45985.942852893517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45985.942852893517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45985.942852893517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45985.942852893517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45985.942852893517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45985.942852893517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45985.942852893517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45985.942852893517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45985.942852893517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45985.942852893517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45985.942852893517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45985.942852893517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45985.942852893517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45985.942852893517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45985.942852893517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45985.942852893517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45985.942852893517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45985.942852893517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45985.942852893517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45985.942852893517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45985.942852893517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45985.942852893517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45985.942852893517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45985.942852893517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45985.942852893517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45985.942852893517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45985.942852893517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45985.942852893517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45985.942852893517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45985.942852893517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45985.942852893517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45985.942852893517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45985.942852893517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45985.942852893517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45985.942852893517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45985.942852893517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45985.942852893517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45985.942852893517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45985.942852893517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45985.942852893517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45985.942852893517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45985.942852893517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45985.942852893517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45985.942852893517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45985.942852893517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45985.942852893517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45985.942852893517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45985.942852893517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45985.942852893517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45985.942852893517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45985.942852893517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45985.942852893517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45985.942852893517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45985.942852893517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45985.942852893517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45985.942852893517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45985.942852893517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45985.942852893517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45985.942852893517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45985.942852893517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45985.942852893517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45985.942852893517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45985.942852893517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45985.942852893517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45985.942852893517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45985.942852893517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45985.942852893517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45985.942852893517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45985.942852893517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45985.942852893517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45985.942852893517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45985.942852893517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45985.942852893517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45985.942852893517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45985.942852893517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45985.942852893517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45985.942852893517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45985.942852893517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45985.942852893517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45985.942852893517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45985.942852893517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45985.942852893517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45985.942852893517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45985.942852893517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45985.942852893517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45985.942852893517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45985.942852893517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45985.942852893517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45985.942852893517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45985.942852893517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45985.942852893517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45985.942852893517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45985.942852893517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45985.942852893517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45985.942852893517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45985.942852893517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45985.942852893517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45985.942852893517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45985.942852893517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45985.942852893517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45985.942852893517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45985.942852893517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45985.942852893517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45985.942852893517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45985.942852893517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45985.942852893517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45985.942852893517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45985.942852893517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45985.942852893517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45985.942852893517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45985.942852893517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45985.942852893517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45985.942852893517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45985.942852893517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45985.942852893517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45985.942852893517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45985.942852893517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45985.942852893517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45985.942852893517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45985.942852893517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45985.942852893517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45985.942852893517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45985.942852893517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45985.942852893517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45985.942852893517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45985.942852893517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45985.942852893517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45985.942852893517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45985.942852893517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45985.942852893517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45985.942852893517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45985.942852893517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45985.942852893517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45985.942852893517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45985.942852893517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45985.942852893517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45985.942852893517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45985.942852893517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45985.942852893517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45985.942852893517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45985.942852893517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45985.942852893517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45985.942852893517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45985.942852893517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45985.942852893517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45985.942852893517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45985.942852893517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45985.942852893517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45985.942852893517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45985.942852893517</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94.110792708328518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59.753975578700192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37.281741782404424</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4.56955428240326</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3</v>
      </c>
      <c r="D6" s="109" t="s">
        <v>35449</v>
      </c>
      <c r="E6" s="109" t="s">
        <v>39102</v>
      </c>
      <c r="F6" s="109" t="s">
        <v>39130</v>
      </c>
      <c r="G6" s="111" t="str">
        <f ca="1">IFERROR(NOW()-F6,"")</f>
        <v/>
      </c>
      <c r="H6" s="122">
        <v>45985.908877314818</v>
      </c>
      <c r="I6" s="109" t="str">
        <f>IFERROR(VLOOKUP(D6,DB!A:F,6,0),"")</f>
        <v>Generator-SG</v>
      </c>
      <c r="J6" s="109" t="str">
        <f>IFERROR(VLOOKUP(D6,DB!A:G,7,0),"")</f>
        <v>Good</v>
      </c>
      <c r="K6" s="109" t="s">
        <v>39131</v>
      </c>
      <c r="L6" s="109" t="str">
        <f>IFERROR(VLOOKUP(D6,DB!A:I,9,0),"")</f>
        <v>Latis</v>
      </c>
    </row>
    <row r="7" spans="1:13">
      <c r="A7" s="109" t="s">
        <v>39132</v>
      </c>
      <c r="B7" s="109" t="str">
        <f>IFERROR(VLOOKUP(D7,DB!A:K,11,0),"")</f>
        <v>R5</v>
      </c>
      <c r="C7" s="109">
        <v>1</v>
      </c>
      <c r="D7" s="109" t="s">
        <v>32330</v>
      </c>
      <c r="E7" s="109" t="s">
        <v>39021</v>
      </c>
      <c r="F7" s="122">
        <v>45985.930601851855</v>
      </c>
      <c r="G7" s="111">
        <f ca="1">IFERROR(NOW()-F7,"")</f>
        <v>1.2251041662239004E-2</v>
      </c>
      <c r="H7" s="122">
        <v>45985.920300925929</v>
      </c>
      <c r="I7" s="109" t="str">
        <f>IFERROR(VLOOKUP(D7,DB!A:F,6,0),"")</f>
        <v>SCECO</v>
      </c>
      <c r="J7" s="109" t="str">
        <f>IFERROR(VLOOKUP(D7,DB!A:G,7,0),"")</f>
        <v>Dead</v>
      </c>
      <c r="K7" s="109" t="s">
        <v>39131</v>
      </c>
      <c r="L7" s="109" t="str">
        <f>IFERROR(VLOOKUP(D7,DB!A:I,9,0),"")</f>
        <v>Latis</v>
      </c>
    </row>
    <row r="8" spans="1:13">
      <c r="A8" s="109" t="s">
        <v>39133</v>
      </c>
      <c r="B8" s="109" t="str">
        <f>IFERROR(VLOOKUP(D8,DB!A:K,11,0),"")</f>
        <v>R5</v>
      </c>
      <c r="C8" s="109">
        <v>1</v>
      </c>
      <c r="D8" s="109" t="s">
        <v>32245</v>
      </c>
      <c r="E8" s="109" t="s">
        <v>39021</v>
      </c>
      <c r="F8" s="122">
        <v>45985.941192129627</v>
      </c>
      <c r="G8" s="111">
        <f ca="1">IFERROR(NOW()-F8,"")</f>
        <v>1.6607638899586163E-3</v>
      </c>
      <c r="H8" s="122">
        <v>45985.762777777774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45985.942852893517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45985.942852893517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45985.942852893517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45985.942852893517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45985.942852893517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45985.942852893517</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45985.942852893517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45985.942852893517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45985.942852893517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45985.942852893517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45985.942852893517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45985.942852893517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45985.942852893517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45985.942852893517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45985.942852893517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45985.942852893517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45985.942852893517</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45985.942852893517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45985.942852893517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45985.942852893517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45985.942852893517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45985.942852893517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45985.942852893517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45985.942852893517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45985.942852893517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45985.942852893517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45985.942852893517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45985.942852893517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45985.942852893517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45985.942852893517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45985.942852893517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45985.942852893517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45985.942852893517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45985.942852893517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45985.942852893517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45985.942852893517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45985.942852893517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45985.942852893517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45985.942852893517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45985.942852893517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45985.942852893517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45985.942852893517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45985.942852893517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45985.942852893517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45985.942852893517</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
      </c>
      <c r="C2" s="138"/>
      <c r="D2" s="137" t="s">
        <v>39134</v>
      </c>
      <c r="E2" s="109"/>
      <c r="F2" s="144"/>
      <c r="G2" s="75">
        <f ca="1">IFERROR(NOW()-F2,"-")</f>
        <v>45985.942852893517</v>
      </c>
      <c r="H2" s="145"/>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45985.942852893517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45985.942852893517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45985.942852893517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45985.942852893517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45985.942852893517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45985.942852893517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45985.942852893517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45985.942852893517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45985.942852893517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45985.942852893517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45985.942852893517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45985.942852893517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45985.942852893517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45985.942852893517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45985.942852893517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45985.942852893517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45985.942852893517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45985.942852893517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45985.942852893517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45985.942852893517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45985.942852893517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45985.942852893517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45985.942852893517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45985.942852893517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45985.942852893517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45985.942852893517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45985.942852893517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45985.942852893517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45985.942852893517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45985.942852893517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45985.942852893517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45985.942852893517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45985.942852893517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45985.942852893517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45985.942852893517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45985.942852893517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45985.942852893517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45985.942852893517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45985.942852893517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45985.942852893517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45985.942852893517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45985.942852893517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