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107" documentId="13_ncr:1_{F6CB121F-512D-4AA6-A0C1-0FB36C537598}" xr6:coauthVersionLast="47" xr6:coauthVersionMax="47" xr10:uidLastSave="{4763E911-0312-4100-BDD0-30708BD139DD}"/>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B3" i="4"/>
  <c r="B4" i="4"/>
  <c r="B5" i="4"/>
  <c r="B6" i="4"/>
  <c r="B7" i="4"/>
  <c r="B8" i="4"/>
  <c r="B9"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<sst xmlns="http://schemas.openxmlformats.org/spreadsheetml/2006/main" count="180284" uniqueCount="39127">
  <si>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</si>
  <si>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</si>
  <si>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</si>
  <si>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</si>
  <si>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</si>
  <si>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</si>
  <si>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</si>
  <si>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</si>
  <si>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</si>
  <si>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</si>
  <si>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</si>
  <si>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</si>
  <si>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</si>
  <si>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</si>
  <si>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</si>
  <si>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</si>
  <si>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</si>
  <si>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</si>
  <si>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</si>
  <si>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</si>
  <si>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</si>
  <si>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</si>
  <si>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</si>
  <si>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</si>
  <si>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</si>
  <si>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</si>
  <si>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</si>
  <si>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</si>
  <si>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</si>
  <si>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</si>
  <si>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</si>
  <si>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</si>
  <si>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</si>
  <si>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</si>
  <si>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</si>
  <si>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</si>
  <si>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</si>
  <si>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</si>
  <si>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</si>
  <si>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</si>
  <si>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</si>
  <si>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</si>
  <si>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</si>
  <si>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</si>
  <si>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</si>
  <si>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</si>
  <si>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</si>
  <si>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</si>
  <si>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</si>
  <si>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</si>
  <si>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</si>
  <si>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</si>
  <si>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</si>
  <si>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</si>
  <si>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</si>
  <si>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</si>
  <si>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</si>
  <si>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</si>
  <si>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</si>
  <si>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</si>
  <si>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</si>
  <si>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</si>
  <si>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</si>
  <si>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</si>
  <si>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</si>
  <si>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</si>
  <si>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</si>
  <si>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</si>
  <si>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</si>
  <si>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</si>
  <si>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</si>
  <si>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</si>
  <si>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</si>
  <si>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</si>
  <si>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</si>
  <si>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</si>
  <si>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</si>
  <si>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</si>
  <si>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</si>
  <si>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</si>
  <si>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</si>
  <si>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</si>
  <si>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</si>
  <si>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</si>
  <si>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</si>
  <si>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</si>
  <si>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</si>
  <si>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</si>
  <si>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</si>
  <si>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</si>
  <si>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</si>
  <si>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</si>
  <si>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</si>
  <si>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</si>
  <si>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</si>
  <si>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</si>
  <si>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</si>
  <si>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</si>
  <si>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</si>
  <si>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</si>
  <si>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</si>
  <si>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</si>
  <si>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</si>
  <si>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</si>
  <si>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</si>
  <si>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</si>
  <si>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</si>
  <si>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</si>
  <si>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</si>
  <si>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</si>
  <si>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</si>
  <si>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</si>
  <si>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</si>
  <si>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</si>
  <si>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</si>
  <si>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</si>
  <si>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</si>
  <si>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</si>
  <si>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</si>
  <si>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</si>
  <si>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</si>
  <si>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</si>
  <si>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</si>
  <si>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</si>
  <si>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</si>
  <si>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</si>
  <si>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</si>
  <si>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</si>
  <si>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</si>
  <si>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</si>
  <si>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</si>
  <si>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</si>
  <si>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</si>
  <si>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</si>
  <si>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</si>
  <si>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</si>
  <si>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</si>
  <si>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</si>
  <si>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</si>
  <si>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</si>
  <si>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</si>
  <si>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</si>
  <si>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</si>
  <si>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</si>
  <si>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</si>
  <si>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</si>
  <si>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</si>
  <si>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</si>
  <si>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</si>
  <si>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</si>
  <si>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</si>
  <si>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</si>
  <si>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</si>
  <si>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</si>
  <si>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</si>
  <si>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</si>
  <si>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</si>
  <si>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</si>
  <si>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</si>
  <si>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</si>
  <si>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</si>
  <si>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</si>
  <si>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</si>
  <si>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</si>
  <si>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</si>
  <si>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</si>
  <si>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</si>
  <si>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</si>
  <si>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</si>
  <si>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</si>
  <si>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</si>
  <si>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</si>
  <si>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</si>
  <si>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</si>
  <si>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</si>
  <si>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</si>
  <si>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</si>
  <si>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</si>
  <si>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</si>
  <si>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</si>
  <si>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</si>
  <si>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</si>
  <si>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</si>
  <si>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</si>
  <si>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</si>
  <si>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</si>
  <si>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</si>
  <si>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</si>
  <si>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</si>
  <si>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</si>
  <si>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</si>
  <si>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</si>
  <si>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</si>
  <si>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</si>
  <si>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</si>
  <si>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</si>
  <si>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</si>
  <si>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</si>
  <si>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</si>
  <si>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</si>
  <si>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</si>
  <si>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</si>
  <si>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</si>
  <si>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</si>
  <si>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</si>
  <si>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</si>
  <si>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</si>
  <si>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</si>
  <si>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</si>
  <si>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</si>
  <si>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</si>
  <si>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</si>
  <si>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</si>
  <si>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</si>
  <si>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</si>
  <si>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</si>
  <si>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</si>
  <si>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</si>
  <si>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</si>
  <si>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</si>
  <si>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</si>
  <si>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</si>
  <si>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</si>
  <si>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</si>
  <si>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</si>
  <si>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</si>
  <si>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</si>
  <si>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</si>
  <si>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</si>
  <si>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</si>
  <si>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</si>
  <si>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</si>
  <si>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</si>
  <si>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</si>
  <si>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</si>
  <si>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</si>
  <si>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</si>
  <si>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</si>
  <si>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</si>
  <si>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</si>
  <si>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</si>
  <si>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</si>
  <si>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</si>
  <si>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</si>
  <si>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</si>
  <si>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</si>
  <si>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</si>
  <si>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</si>
  <si>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</si>
  <si>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</si>
  <si>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</si>
  <si>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</si>
  <si>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</si>
  <si>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</si>
  <si>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</si>
  <si>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</si>
  <si>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</si>
  <si>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</si>
  <si>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</si>
  <si>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</si>
  <si>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</si>
  <si>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</si>
  <si>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</si>
  <si>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</si>
  <si>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</si>
  <si>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</si>
  <si>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</si>
  <si>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</si>
  <si>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</si>
  <si>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</si>
  <si>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</si>
  <si>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</si>
  <si>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</si>
  <si>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</si>
  <si>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</si>
  <si>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</si>
  <si>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</si>
  <si>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</si>
  <si>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</si>
  <si>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</si>
  <si>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</si>
  <si>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</si>
  <si>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</si>
  <si>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</si>
  <si>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</si>
  <si>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</si>
  <si>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</si>
  <si>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</si>
  <si>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</si>
  <si>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</si>
  <si>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</si>
  <si>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</si>
  <si>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</si>
  <si>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</si>
  <si>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</si>
  <si>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</si>
  <si>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</si>
  <si>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</si>
  <si>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</si>
  <si>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</si>
  <si>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</si>
  <si>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</si>
  <si>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</si>
  <si>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</si>
  <si>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</si>
  <si>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</si>
  <si>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</si>
  <si>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</si>
  <si>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</si>
  <si>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</si>
  <si>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</si>
  <si>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</si>
  <si>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</si>
  <si>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</si>
  <si>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</si>
  <si>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</si>
  <si>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</si>
  <si>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</si>
  <si>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</si>
  <si>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</si>
  <si>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</si>
  <si>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</si>
  <si>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</si>
  <si>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</si>
  <si>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</si>
  <si>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</si>
  <si>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</si>
  <si>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</si>
  <si>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</si>
  <si>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</si>
  <si>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</si>
  <si>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</si>
  <si>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</si>
  <si>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</si>
  <si>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</si>
  <si>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</si>
  <si>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</si>
  <si>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</si>
  <si>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</si>
  <si>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</si>
  <si>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</si>
  <si>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</si>
  <si>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</si>
  <si>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</si>
  <si>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</si>
  <si>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</si>
  <si>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</si>
  <si>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</si>
  <si>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</si>
  <si>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</si>
  <si>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</si>
  <si>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</si>
  <si>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</si>
  <si>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</si>
  <si>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</si>
  <si>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</si>
  <si>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</si>
  <si>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</si>
  <si>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</si>
  <si>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</si>
  <si>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</si>
  <si>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</si>
  <si>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</si>
  <si>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</si>
  <si>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</si>
  <si>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</si>
  <si>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</si>
  <si>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</si>
  <si>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</si>
  <si>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</si>
  <si>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</si>
  <si>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</si>
  <si>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</si>
  <si>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</si>
  <si>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</si>
  <si>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</si>
  <si>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</si>
  <si>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</si>
  <si>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</si>
  <si>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</si>
  <si>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</si>
  <si>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</si>
  <si>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</si>
  <si>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</si>
  <si>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</si>
  <si>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</si>
  <si>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</si>
  <si>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</si>
  <si>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</si>
  <si>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</si>
  <si>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</si>
  <si>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</si>
  <si>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</si>
  <si>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</si>
  <si>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</si>
  <si>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</si>
  <si>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</si>
  <si>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</si>
  <si>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</si>
  <si>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</si>
  <si>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</si>
  <si>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</si>
  <si>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</si>
  <si>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</si>
  <si>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</si>
  <si>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</si>
  <si>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</si>
  <si>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</si>
  <si>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</si>
  <si>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</si>
  <si>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</si>
  <si>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</si>
  <si>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</si>
  <si>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</si>
  <si>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</si>
  <si>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</si>
  <si>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</si>
  <si>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</si>
  <si>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</si>
  <si>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</si>
  <si>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</si>
  <si>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</si>
  <si>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</si>
  <si>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</si>
  <si>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</si>
  <si>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</si>
  <si>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</si>
  <si>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</si>
  <si>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</si>
  <si>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</si>
  <si>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</si>
  <si>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</si>
  <si>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</si>
  <si>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</si>
  <si>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</si>
  <si>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</si>
  <si>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</si>
  <si>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</si>
  <si>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</si>
  <si>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</si>
  <si>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</si>
  <si>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</si>
  <si>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</si>
  <si>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</si>
  <si>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</si>
  <si>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</si>
  <si>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</si>
  <si>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</si>
  <si>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</si>
  <si>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</si>
  <si>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</si>
  <si>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</si>
  <si>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</si>
  <si>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</si>
  <si>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</si>
  <si>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</si>
  <si>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</si>
  <si>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</si>
  <si>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</si>
  <si>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</si>
  <si>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</si>
  <si>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</si>
  <si>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</si>
  <si>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</si>
  <si>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</si>
  <si>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</si>
  <si>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</si>
  <si>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</si>
  <si>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</si>
  <si>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</si>
  <si>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</si>
  <si>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</si>
  <si>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</si>
  <si>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</si>
  <si>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</si>
  <si>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</si>
  <si>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</si>
  <si>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</si>
  <si>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</si>
  <si>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</si>
  <si>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</si>
  <si>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</si>
  <si>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</si>
  <si>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</si>
  <si>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</si>
  <si>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</si>
  <si>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</si>
  <si>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</si>
  <si>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</si>
  <si>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</si>
  <si>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</si>
  <si>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</si>
  <si>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</si>
  <si>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</si>
  <si>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</si>
  <si>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</si>
  <si>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</si>
  <si>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</si>
  <si>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</si>
  <si>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</si>
  <si>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</si>
  <si>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</si>
  <si>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</si>
  <si>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</si>
  <si>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</si>
  <si>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</si>
  <si>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</si>
  <si>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</si>
  <si>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</si>
  <si>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</si>
  <si>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</si>
  <si>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</si>
  <si>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</si>
  <si>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</si>
  <si>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</si>
  <si>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</si>
  <si>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</si>
  <si>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</si>
  <si>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</si>
  <si>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</si>
  <si>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</si>
  <si>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</si>
  <si>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</si>
  <si>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</si>
  <si>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</si>
  <si>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</si>
  <si>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</si>
  <si>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</si>
  <si>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</si>
  <si>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</si>
  <si>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</si>
  <si>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</si>
  <si>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</si>
  <si>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</si>
  <si>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</si>
  <si>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</si>
  <si>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</si>
  <si>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</si>
  <si>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</si>
  <si>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</si>
  <si>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</si>
  <si>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</si>
  <si>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</si>
  <si>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</si>
  <si>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</si>
  <si>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</si>
  <si>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</si>
  <si>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</si>
  <si>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</si>
  <si>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</si>
  <si>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</si>
  <si>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</si>
  <si>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</si>
  <si>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</si>
  <si>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</si>
  <si>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</si>
  <si>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</si>
  <si>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</si>
  <si>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</si>
  <si>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</si>
  <si>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</si>
  <si>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</si>
  <si>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</si>
  <si>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</si>
  <si>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</si>
  <si>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</si>
  <si>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</si>
  <si>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</si>
  <si>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</si>
  <si>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</si>
  <si>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</si>
  <si>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</si>
  <si>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</si>
  <si>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</si>
  <si>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</si>
  <si>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</si>
  <si>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</si>
  <si>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</si>
  <si>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</si>
  <si>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</si>
  <si>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</si>
  <si>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</si>
  <si>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</si>
  <si>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</si>
  <si>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</si>
  <si>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</si>
  <si>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</si>
  <si>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</si>
  <si>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</si>
  <si>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</si>
  <si>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</si>
  <si>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</si>
  <si>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</si>
  <si>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</si>
  <si>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</si>
  <si>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</si>
  <si>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</si>
  <si>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</si>
  <si>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</si>
  <si>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</si>
  <si>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</si>
  <si>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</si>
  <si>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</si>
  <si>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</si>
  <si>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</si>
  <si>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</si>
  <si>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</si>
  <si>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</si>
  <si>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</si>
  <si>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</si>
  <si>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</si>
  <si>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</si>
  <si>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</si>
  <si>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</si>
  <si>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</si>
  <si>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</si>
  <si>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</si>
  <si>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</si>
  <si>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</si>
  <si>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</si>
  <si>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</si>
  <si>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</si>
  <si>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</si>
  <si>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</si>
  <si>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</si>
  <si>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</si>
  <si>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</si>
  <si>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</si>
  <si>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</si>
  <si>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</si>
  <si>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</si>
  <si>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</si>
  <si>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</si>
  <si>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</si>
  <si>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</si>
  <si>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</si>
  <si>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</si>
  <si>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</si>
  <si>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</si>
  <si>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</si>
  <si>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</si>
  <si>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</si>
  <si>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</si>
  <si>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</si>
  <si>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</si>
  <si>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</si>
  <si>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</si>
  <si>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</si>
  <si>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</si>
  <si>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</si>
  <si>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</si>
  <si>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</si>
  <si>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</si>
  <si>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</si>
  <si>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</si>
  <si>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</si>
  <si>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</si>
  <si>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</si>
  <si>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</si>
  <si>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</si>
  <si>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</si>
  <si>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</si>
  <si>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</si>
  <si>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</si>
  <si>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</si>
  <si>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</si>
  <si>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</si>
  <si>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</si>
  <si>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</si>
  <si>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</si>
  <si>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</si>
  <si>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</si>
  <si>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</si>
  <si>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</si>
  <si>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</si>
  <si>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</si>
  <si>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</si>
  <si>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</si>
  <si>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</si>
  <si>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</si>
  <si>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</si>
  <si>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</si>
  <si>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</si>
  <si>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</si>
  <si>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</si>
  <si>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</si>
  <si>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</si>
  <si>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</si>
  <si>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</si>
  <si>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</si>
  <si>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</si>
  <si>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</si>
  <si>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</si>
  <si>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</si>
  <si>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</si>
  <si>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</si>
  <si>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</si>
  <si>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</si>
  <si>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</si>
  <si>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</si>
  <si>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</si>
  <si>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</si>
  <si>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</si>
  <si>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</si>
  <si>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</si>
  <si>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</si>
  <si>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</si>
  <si>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</si>
  <si>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</si>
  <si>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</si>
  <si>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</si>
  <si>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</si>
  <si>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</si>
  <si>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</si>
  <si>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</si>
  <si>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</si>
  <si>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</si>
  <si>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</si>
  <si>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</si>
  <si>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</si>
  <si>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</si>
  <si>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</si>
  <si>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</si>
  <si>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</si>
  <si>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</si>
  <si>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</si>
  <si>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</si>
  <si>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</si>
  <si>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</si>
  <si>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</si>
  <si>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</si>
  <si>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</si>
  <si>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</si>
  <si>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</si>
  <si>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</si>
  <si>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</si>
  <si>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</si>
  <si>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</si>
  <si>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</si>
  <si>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</si>
  <si>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</si>
  <si>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</si>
  <si>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</si>
  <si>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</si>
  <si>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</si>
  <si>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</si>
  <si>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</si>
  <si>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</si>
  <si>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</si>
  <si>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</si>
  <si>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</si>
  <si>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</si>
  <si>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</si>
  <si>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</si>
  <si>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</si>
  <si>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</si>
  <si>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</si>
  <si>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</si>
  <si>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</si>
  <si>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</si>
  <si>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</si>
  <si>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</si>
  <si>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</si>
  <si>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</si>
  <si>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</si>
  <si>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</si>
  <si>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</si>
  <si>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</si>
  <si>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</si>
  <si>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</si>
  <si>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</si>
  <si>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</si>
  <si>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</si>
  <si>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</si>
  <si>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</si>
  <si>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</si>
  <si>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</si>
  <si>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</si>
  <si>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</si>
  <si>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</si>
  <si>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</si>
  <si>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</si>
  <si>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</si>
  <si>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</si>
  <si>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</si>
  <si>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</si>
  <si>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</si>
  <si>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</si>
  <si>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</si>
  <si>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</si>
  <si>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</si>
  <si>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</si>
  <si>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</si>
  <si>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</si>
  <si>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</si>
  <si>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</si>
  <si>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</si>
  <si>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</si>
  <si>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</si>
  <si>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</si>
  <si>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</si>
  <si>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</si>
  <si>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</si>
  <si>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</si>
  <si>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</si>
  <si>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</si>
  <si>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</si>
  <si>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</si>
  <si>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</si>
  <si>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</si>
  <si>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</si>
  <si>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</si>
  <si>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</si>
  <si>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</si>
  <si>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</si>
  <si>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</si>
  <si>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</si>
  <si>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</si>
  <si>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</si>
  <si>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</si>
  <si>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</si>
  <si>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</si>
  <si>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</si>
  <si>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</si>
  <si>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</si>
  <si>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</si>
  <si>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</si>
  <si>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</si>
  <si>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</si>
  <si>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</si>
  <si>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</si>
  <si>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</si>
  <si>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</si>
  <si>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</si>
  <si>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</si>
  <si>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</si>
  <si>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</si>
  <si>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</si>
  <si>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</si>
  <si>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</si>
  <si>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</si>
  <si>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</si>
  <si>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</si>
  <si>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</si>
  <si>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</si>
  <si>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</si>
  <si>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</si>
  <si>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</si>
  <si>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</si>
  <si>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</si>
  <si>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</si>
  <si>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</si>
  <si>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</si>
  <si>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</si>
  <si>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</si>
  <si>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</si>
  <si>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</si>
  <si>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</si>
  <si>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</si>
  <si>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</si>
  <si>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</si>
  <si>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</si>
  <si>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</si>
  <si>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</si>
  <si>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</si>
  <si>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</si>
  <si>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</si>
  <si>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</si>
  <si>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</si>
  <si>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</si>
  <si>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</si>
  <si>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</si>
  <si>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</si>
  <si>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</si>
  <si>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</si>
  <si>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</si>
  <si>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</si>
  <si>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</si>
  <si>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</si>
  <si>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</si>
  <si>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</si>
  <si>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</si>
  <si>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</si>
  <si>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</si>
  <si>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</si>
  <si>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</si>
  <si>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</si>
  <si>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</si>
  <si>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</si>
  <si>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</si>
  <si>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</si>
  <si>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</si>
  <si>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</si>
  <si>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</si>
  <si>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</si>
  <si>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</si>
  <si>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</si>
  <si>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</si>
  <si>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</si>
  <si>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</si>
  <si>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</si>
  <si>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</si>
  <si>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</si>
  <si>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</si>
  <si>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</si>
  <si>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</si>
  <si>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</si>
  <si>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</si>
  <si>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</si>
  <si>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</si>
  <si>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</si>
  <si>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</si>
  <si>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</si>
  <si>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</si>
  <si>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</si>
  <si>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</si>
  <si>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</si>
  <si>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</si>
  <si>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</si>
  <si>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</si>
  <si>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</si>
  <si>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</si>
  <si>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</si>
  <si>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</si>
  <si>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</si>
  <si>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</si>
  <si>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</si>
  <si>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</si>
  <si>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</si>
  <si>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</si>
  <si>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</si>
  <si>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</si>
  <si>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</si>
  <si>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</si>
  <si>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</si>
  <si>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</si>
  <si>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</si>
  <si>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</si>
  <si>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</si>
  <si>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</si>
  <si>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</si>
  <si>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</si>
  <si>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</si>
  <si>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</si>
  <si>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</si>
  <si>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</si>
  <si>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</si>
  <si>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</si>
  <si>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</si>
  <si>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</si>
  <si>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</si>
  <si>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</si>
  <si>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</si>
  <si>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</si>
  <si>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</si>
  <si>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</si>
  <si>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</si>
  <si>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</si>
  <si>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</si>
  <si>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</si>
  <si>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</si>
  <si>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</si>
  <si>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</si>
  <si>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</si>
  <si>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</si>
  <si>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</si>
  <si>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</si>
  <si>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</si>
  <si>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</si>
  <si>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</si>
  <si>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</si>
  <si>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</si>
  <si>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</si>
  <si>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</si>
  <si>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</si>
  <si>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</si>
  <si>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</si>
  <si>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</si>
  <si>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</si>
  <si>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</si>
  <si>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</si>
  <si>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</si>
  <si>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</si>
  <si>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</si>
  <si>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</si>
  <si>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</si>
  <si>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</si>
  <si>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</si>
  <si>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</si>
  <si>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</si>
  <si>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</si>
  <si>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</si>
  <si>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</si>
  <si>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</si>
  <si>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</si>
  <si>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</si>
  <si>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</si>
  <si>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</si>
  <si>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</si>
  <si>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</si>
  <si>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</si>
  <si>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</si>
  <si>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</si>
  <si>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</si>
  <si>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</si>
  <si>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</si>
  <si>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</si>
  <si>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</si>
  <si>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</si>
  <si>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</si>
  <si>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</si>
  <si>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</si>
  <si>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</si>
  <si>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</si>
  <si>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</si>
  <si>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</si>
  <si>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</si>
  <si>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</si>
  <si>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</si>
  <si>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</si>
  <si>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</si>
  <si>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</si>
  <si>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</si>
  <si>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</si>
  <si>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</si>
  <si>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</si>
  <si>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</si>
  <si>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</si>
  <si>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</si>
  <si>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</si>
  <si>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</si>
  <si>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</si>
  <si>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</si>
  <si>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</si>
  <si>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</si>
  <si>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</si>
  <si>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</si>
  <si>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</si>
  <si>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</si>
  <si>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</si>
  <si>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</si>
  <si>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</si>
  <si>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</si>
  <si>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</si>
  <si>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</si>
  <si>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</si>
  <si>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</si>
  <si>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</si>
  <si>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</si>
  <si>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</si>
  <si>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</si>
  <si>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</si>
  <si>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</si>
  <si>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</si>
  <si>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</si>
  <si>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</si>
  <si>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</si>
  <si>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</si>
  <si>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</si>
  <si>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</si>
  <si>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</si>
  <si>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</si>
  <si>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</si>
  <si>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</si>
  <si>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</si>
  <si>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</si>
  <si>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</si>
  <si>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</si>
  <si>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</si>
  <si>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</si>
  <si>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</si>
  <si>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</si>
  <si>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</si>
  <si>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</si>
  <si>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</si>
  <si>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</si>
  <si>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</si>
  <si>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</si>
  <si>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</si>
  <si>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</si>
  <si>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</si>
  <si>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</si>
  <si>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</si>
  <si>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</si>
  <si>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</si>
  <si>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</si>
  <si>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</si>
  <si>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</si>
  <si>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</si>
  <si>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</si>
  <si>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</si>
  <si>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</si>
  <si>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</si>
  <si>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</si>
  <si>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</si>
  <si>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</si>
  <si>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</si>
  <si>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</si>
  <si>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</si>
  <si>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</si>
  <si>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</si>
  <si>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</si>
  <si>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</si>
  <si>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</si>
  <si>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</si>
  <si>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</si>
  <si>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</si>
  <si>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</si>
  <si>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</si>
  <si>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</si>
  <si>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</si>
  <si>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</si>
  <si>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</si>
  <si>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</si>
  <si>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</si>
  <si>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</si>
  <si>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</si>
  <si>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</si>
  <si>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</si>
  <si>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</si>
  <si>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</si>
  <si>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</si>
  <si>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</si>
  <si>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</si>
  <si>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</si>
  <si>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</si>
  <si>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</si>
  <si>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</si>
  <si>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</si>
  <si>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</si>
  <si>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</si>
  <si>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</si>
  <si>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</si>
  <si>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</si>
  <si>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</si>
  <si>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</si>
  <si>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</si>
  <si>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</si>
  <si>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</si>
  <si>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</si>
  <si>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</si>
  <si>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</si>
  <si>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</si>
  <si>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</si>
  <si>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</si>
  <si>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</si>
  <si>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</si>
  <si>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</si>
  <si>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</si>
  <si>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</si>
  <si>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</si>
  <si>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</si>
  <si>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</si>
  <si>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</si>
  <si>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</si>
  <si>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</si>
  <si>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</si>
  <si>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</si>
  <si>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</si>
  <si>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</si>
  <si>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</si>
  <si>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</si>
  <si>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</si>
  <si>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</si>
  <si>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</si>
  <si>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</si>
  <si>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</si>
  <si>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</si>
  <si>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</si>
  <si>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</si>
  <si>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</si>
  <si>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</si>
  <si>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</si>
  <si>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</si>
  <si>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</si>
  <si>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</si>
  <si>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</si>
  <si>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</si>
  <si>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</si>
  <si>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</si>
  <si>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</si>
  <si>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</si>
  <si>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</si>
  <si>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</si>
  <si>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</si>
  <si>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</si>
  <si>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</si>
  <si>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</si>
  <si>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</si>
  <si>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</si>
  <si>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</si>
  <si>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</si>
  <si>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</si>
  <si>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</si>
  <si>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</si>
  <si>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</si>
  <si>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</si>
  <si>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</si>
  <si>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</si>
  <si>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</si>
  <si>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</si>
  <si>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</si>
  <si>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</si>
  <si>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</si>
  <si>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</si>
  <si>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</si>
  <si>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</si>
  <si>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</si>
  <si>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</si>
  <si>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</si>
  <si>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</si>
  <si>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</si>
  <si>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</si>
  <si>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</si>
  <si>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</si>
  <si>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</si>
  <si>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</si>
  <si>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</si>
  <si>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</si>
  <si>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</si>
  <si>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</si>
  <si>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</si>
  <si>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</si>
  <si>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</si>
  <si>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</si>
  <si>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</si>
  <si>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</si>
  <si>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</si>
  <si>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</si>
  <si>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</si>
  <si>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</si>
  <si>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</si>
  <si>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</si>
  <si>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</si>
  <si>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</si>
  <si>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</si>
  <si>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</si>
  <si>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</si>
  <si>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</si>
  <si>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</si>
  <si>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</si>
  <si>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</si>
  <si>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</si>
  <si>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</si>
  <si>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</si>
  <si>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</si>
  <si>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</si>
  <si>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</si>
  <si>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</si>
  <si>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</si>
  <si>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</si>
  <si>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</si>
  <si>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</si>
  <si>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</si>
  <si>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</si>
  <si>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</si>
  <si>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</si>
  <si>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</si>
  <si>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</si>
  <si>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</si>
  <si>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</si>
  <si>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</si>
  <si>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</si>
  <si>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</si>
  <si>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</si>
  <si>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</si>
  <si>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</si>
  <si>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</si>
  <si>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</si>
  <si>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</si>
  <si>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</si>
  <si>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</si>
  <si>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</si>
  <si>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</si>
  <si>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</si>
  <si>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</si>
  <si>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</si>
  <si>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</si>
  <si>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</si>
  <si>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</si>
  <si>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</si>
  <si>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</si>
  <si>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</si>
  <si>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</si>
  <si>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</si>
  <si>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</si>
  <si>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</si>
  <si>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</si>
  <si>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</si>
  <si>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</si>
  <si>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</si>
  <si>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</si>
  <si>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</si>
  <si>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</si>
  <si>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</si>
  <si>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</si>
  <si>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</si>
  <si>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</si>
  <si>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</si>
  <si>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</si>
  <si>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</si>
  <si>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</si>
  <si>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</si>
  <si>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</si>
  <si>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</si>
  <si>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</si>
  <si>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</si>
  <si>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</si>
  <si>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</si>
  <si>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</si>
  <si>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</si>
  <si>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</si>
  <si>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</si>
  <si>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</si>
  <si>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</si>
  <si>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</si>
  <si>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</si>
  <si>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</si>
  <si>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</si>
  <si>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</si>
  <si>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</si>
  <si>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</si>
  <si>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</si>
  <si>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</si>
  <si>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</si>
  <si>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</si>
  <si>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</si>
  <si>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</si>
  <si>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</si>
  <si>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</si>
  <si>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</si>
  <si>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</si>
  <si>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</si>
  <si>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</si>
  <si>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</si>
  <si>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</si>
  <si>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</si>
  <si>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</si>
  <si>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</si>
  <si>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</si>
  <si>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</si>
  <si>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</si>
  <si>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</si>
  <si>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</si>
  <si>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</si>
  <si>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</si>
  <si>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</si>
  <si>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</si>
  <si>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</si>
  <si>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</si>
  <si>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</si>
  <si>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</si>
  <si>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</si>
  <si>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</si>
  <si>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</si>
  <si>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</si>
  <si>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</si>
  <si>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</si>
  <si>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</si>
  <si>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</si>
  <si>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</si>
  <si>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</si>
  <si>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</si>
  <si>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</si>
  <si>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</si>
  <si>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</si>
  <si>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</si>
  <si>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</si>
  <si>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</si>
  <si>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</si>
  <si>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</si>
  <si>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</si>
  <si>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</si>
  <si>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</si>
  <si>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</si>
  <si>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</si>
  <si>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</si>
  <si>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</si>
  <si>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</si>
  <si>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</si>
  <si>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</si>
  <si>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</si>
  <si>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</si>
  <si>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</si>
  <si>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</si>
  <si>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</si>
  <si>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</si>
  <si>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</si>
  <si>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</si>
  <si>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</si>
  <si>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</si>
  <si>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</si>
  <si>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</si>
  <si>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</si>
  <si>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</si>
  <si>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</si>
  <si>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</si>
  <si>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</si>
  <si>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</si>
  <si>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</si>
  <si>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</si>
  <si>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</si>
  <si>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</si>
  <si>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</si>
  <si>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</si>
  <si>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</si>
  <si>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</si>
  <si>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</si>
  <si>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</si>
  <si>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</si>
  <si>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</si>
  <si>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</si>
  <si>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</si>
  <si>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</si>
  <si>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</si>
  <si>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</si>
  <si>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</si>
  <si>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</si>
  <si>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</si>
  <si>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</si>
  <si>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</si>
  <si>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</si>
  <si>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</si>
  <si>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</si>
  <si>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</si>
  <si>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</si>
  <si>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</si>
  <si>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</si>
  <si>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</si>
  <si>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</si>
  <si>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</si>
  <si>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</si>
  <si>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</si>
  <si>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</si>
  <si>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</si>
  <si>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</si>
  <si>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</si>
  <si>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</si>
  <si>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</si>
  <si>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</si>
  <si>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</si>
  <si>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</si>
  <si>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</si>
  <si>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</si>
  <si>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</si>
  <si>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</si>
  <si>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</si>
  <si>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</si>
  <si>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</si>
  <si>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</si>
  <si>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</si>
  <si>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</si>
  <si>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</si>
  <si>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</si>
  <si>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</si>
  <si>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</si>
  <si>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</si>
  <si>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</si>
  <si>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</si>
  <si>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</si>
  <si>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</si>
  <si>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</si>
  <si>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</si>
  <si>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</si>
  <si>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</si>
  <si>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</si>
  <si>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</si>
  <si>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</si>
  <si>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</si>
  <si>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</si>
  <si>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</si>
  <si>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</si>
  <si>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</si>
  <si>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</si>
  <si>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</si>
  <si>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</si>
  <si>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</si>
  <si>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</si>
  <si>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</si>
  <si>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</si>
  <si>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</si>
  <si>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</si>
  <si>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</si>
  <si>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</si>
  <si>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</si>
  <si>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</si>
  <si>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</si>
  <si>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</si>
  <si>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</si>
  <si>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</si>
  <si>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</si>
  <si>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</si>
  <si>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</si>
  <si>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</si>
  <si>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</si>
  <si>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</si>
  <si>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</si>
  <si>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</si>
  <si>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</si>
  <si>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</si>
  <si>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</si>
  <si>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</si>
  <si>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</si>
  <si>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</si>
  <si>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</si>
  <si>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</si>
  <si>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</si>
  <si>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</si>
  <si>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</si>
  <si>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</si>
  <si>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</si>
  <si>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</si>
  <si>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</si>
  <si>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</si>
  <si>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</si>
  <si>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</si>
  <si>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</si>
  <si>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</si>
  <si>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</si>
  <si>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</si>
  <si>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</si>
  <si>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</si>
  <si>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</si>
  <si>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</si>
  <si>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</si>
  <si>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</si>
  <si>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</si>
  <si>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</si>
  <si>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</si>
  <si>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</si>
  <si>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</si>
  <si>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</si>
  <si>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</si>
  <si>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</si>
  <si>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</si>
  <si>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</si>
  <si>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</si>
  <si>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</si>
  <si>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</si>
  <si>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</si>
  <si>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</si>
  <si>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</si>
  <si>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</si>
  <si>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</si>
  <si>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</si>
  <si>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</si>
  <si>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</si>
  <si>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</si>
  <si>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</si>
  <si>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</si>
  <si>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</si>
  <si>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</si>
  <si>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</si>
  <si>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</si>
  <si>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</si>
  <si>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</si>
  <si>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</si>
  <si>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</si>
  <si>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</si>
  <si>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</si>
  <si>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</si>
  <si>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</si>
  <si>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</si>
  <si>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</si>
  <si>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</si>
  <si>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</si>
  <si>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</si>
  <si>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</si>
  <si>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</si>
  <si>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</si>
  <si>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</si>
  <si>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</si>
  <si>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</si>
  <si>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</si>
  <si>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</si>
  <si>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</si>
  <si>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</si>
  <si>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</si>
  <si>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</si>
  <si>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</si>
  <si>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</si>
  <si>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</si>
  <si>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</si>
  <si>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</si>
  <si>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</si>
  <si>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</si>
  <si>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</si>
  <si>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</si>
  <si>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</si>
  <si>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</si>
  <si>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</si>
  <si>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</si>
  <si>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</si>
  <si>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</si>
  <si>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</si>
  <si>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</si>
  <si>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</si>
  <si>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</si>
  <si>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</si>
  <si>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</si>
  <si>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</si>
  <si>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</si>
  <si>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</si>
  <si>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</si>
  <si>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</si>
  <si>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</si>
  <si>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</si>
  <si>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</si>
  <si>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</si>
  <si>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</si>
  <si>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</si>
  <si>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</si>
  <si>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</si>
  <si>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</si>
  <si>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</si>
  <si>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</si>
  <si>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</si>
  <si>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</si>
  <si>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</si>
  <si>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</si>
  <si>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</si>
  <si>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</si>
  <si>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</si>
  <si>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</si>
  <si>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</si>
  <si>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</si>
  <si>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</si>
  <si>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</si>
  <si>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</si>
  <si>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</si>
  <si>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</si>
  <si>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</si>
  <si>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</si>
  <si>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</si>
  <si>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</si>
  <si>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</si>
  <si>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</si>
  <si>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</si>
  <si>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</si>
  <si>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</si>
  <si>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</si>
  <si>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</si>
  <si>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</si>
  <si>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</si>
  <si>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</si>
  <si>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</si>
  <si>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</si>
  <si>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</si>
  <si>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</si>
  <si>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</si>
  <si>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</si>
  <si>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</si>
  <si>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</si>
  <si>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</si>
  <si>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</si>
  <si>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</si>
  <si>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</si>
  <si>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</si>
  <si>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</si>
  <si>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</si>
  <si>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</si>
  <si>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</si>
  <si>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</si>
  <si>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</si>
  <si>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</si>
  <si>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</si>
  <si>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</si>
  <si>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</si>
  <si>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</si>
  <si>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</si>
  <si>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</si>
  <si>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</si>
  <si>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</si>
  <si>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</si>
  <si>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</si>
  <si>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</si>
  <si>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</si>
  <si>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</si>
  <si>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</si>
  <si>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</si>
  <si>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</si>
  <si>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</si>
  <si>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</si>
  <si>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</si>
  <si>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</si>
  <si>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</si>
  <si>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</si>
  <si>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</si>
  <si>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</si>
  <si>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</si>
  <si>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</si>
  <si>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</si>
  <si>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</si>
  <si>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</si>
  <si>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</si>
  <si>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</si>
  <si>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</si>
  <si>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</si>
  <si>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</si>
  <si>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</si>
  <si>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</si>
  <si>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</si>
  <si>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</si>
  <si>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</si>
  <si>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</si>
  <si>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</si>
  <si>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</si>
  <si>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</si>
  <si>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</si>
  <si>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</si>
  <si>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</si>
  <si>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</si>
  <si>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</si>
  <si>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</si>
  <si>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</si>
  <si>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</si>
  <si>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</si>
  <si>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</si>
  <si>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</si>
  <si>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</si>
  <si>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</si>
  <si>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</si>
  <si>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</si>
  <si>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</si>
  <si>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</si>
  <si>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</si>
  <si>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</si>
  <si>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</si>
  <si>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</si>
  <si>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</si>
  <si>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</si>
  <si>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</si>
  <si>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</si>
  <si>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</si>
  <si>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</si>
  <si>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</si>
  <si>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</si>
  <si>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</si>
  <si>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</si>
  <si>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</si>
  <si>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</si>
  <si>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</si>
  <si>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</si>
  <si>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</si>
  <si>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</si>
  <si>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</si>
  <si>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</si>
  <si>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</si>
  <si>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</si>
  <si>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</si>
  <si>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</si>
  <si>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</si>
  <si>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</si>
  <si>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</si>
  <si>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</si>
  <si>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</si>
  <si>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</si>
  <si>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</si>
  <si>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</si>
  <si>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</si>
  <si>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</si>
  <si>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</si>
  <si>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</si>
  <si>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</si>
  <si>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</si>
  <si>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</si>
  <si>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</si>
  <si>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</si>
  <si>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</si>
  <si>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</si>
  <si>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</si>
  <si>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</si>
  <si>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</si>
  <si>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</si>
  <si>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</si>
  <si>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</si>
  <si>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</si>
  <si>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</si>
  <si>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</si>
  <si>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</si>
  <si>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</si>
  <si>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</si>
  <si>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</si>
  <si>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</si>
  <si>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</si>
  <si>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</si>
  <si>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</si>
  <si>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</si>
  <si>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</si>
  <si>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</si>
  <si>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</si>
  <si>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</si>
  <si>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</si>
  <si>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</si>
  <si>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</si>
  <si>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</si>
  <si>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</si>
  <si>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</si>
  <si>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</si>
  <si>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</si>
  <si>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</si>
  <si>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</si>
  <si>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</si>
  <si>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</si>
  <si>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</si>
  <si>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</si>
  <si>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</si>
  <si>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</si>
  <si>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</si>
  <si>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</si>
  <si>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</si>
  <si>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</si>
  <si>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</si>
  <si>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</si>
  <si>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</si>
  <si>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</si>
  <si>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</si>
  <si>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</si>
  <si>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</si>
  <si>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</si>
  <si>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</si>
  <si>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</si>
  <si>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</si>
  <si>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</si>
  <si>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</si>
  <si>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</si>
  <si>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</si>
  <si>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</si>
  <si>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</si>
  <si>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</si>
  <si>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</si>
  <si>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</si>
  <si>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</si>
  <si>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</si>
  <si>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</si>
  <si>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</si>
  <si>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</si>
  <si>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</si>
  <si>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</si>
  <si>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</si>
  <si>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</si>
  <si>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</si>
  <si>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</si>
  <si>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</si>
  <si>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</si>
  <si>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</si>
  <si>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</si>
  <si>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</si>
  <si>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</si>
  <si>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</si>
  <si>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</si>
  <si>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</si>
  <si>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</si>
  <si>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</si>
  <si>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</si>
  <si>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</si>
  <si>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</si>
  <si>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</si>
  <si>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</si>
  <si>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</si>
  <si>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</si>
  <si>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</si>
  <si>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</si>
  <si>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</si>
  <si>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</si>
  <si>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</si>
  <si>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</si>
  <si>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</si>
  <si>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</si>
  <si>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</si>
  <si>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</si>
  <si>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</si>
  <si>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</si>
  <si>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</si>
  <si>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</si>
  <si>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</si>
  <si>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</si>
  <si>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</si>
  <si>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</si>
  <si>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</si>
  <si>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</si>
  <si>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</si>
  <si>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</si>
  <si>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</si>
  <si>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</si>
  <si>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</si>
  <si>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</si>
  <si>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</si>
  <si>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</si>
  <si>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</si>
  <si>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</si>
  <si>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</si>
  <si>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</si>
  <si>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</si>
  <si>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</si>
  <si>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</si>
  <si>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</si>
  <si>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</si>
  <si>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</si>
  <si>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</si>
  <si>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</si>
  <si>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</si>
  <si>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</si>
  <si>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</si>
  <si>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</si>
  <si>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</si>
  <si>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</si>
  <si>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</si>
  <si>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</si>
  <si>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</si>
  <si>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</si>
  <si>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</si>
  <si>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</si>
  <si>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</si>
  <si>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</si>
  <si>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</si>
  <si>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</si>
  <si>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</si>
  <si>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</si>
  <si>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</si>
  <si>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</si>
  <si>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</si>
  <si>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</si>
  <si>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</si>
  <si>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</si>
  <si>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</si>
  <si>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</si>
  <si>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</si>
  <si>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</si>
  <si>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</si>
  <si>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</si>
  <si>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</si>
  <si>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</si>
  <si>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</si>
  <si>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</si>
  <si>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</si>
  <si>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</si>
  <si>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</si>
  <si>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</si>
  <si>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</si>
  <si>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</si>
  <si>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</si>
  <si>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</si>
  <si>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</si>
  <si>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</si>
  <si>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</si>
  <si>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</si>
  <si>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</si>
  <si>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</si>
  <si>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</si>
  <si>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</si>
  <si>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</si>
  <si>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</si>
  <si>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</si>
  <si>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</si>
  <si>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</si>
  <si>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</si>
  <si>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</si>
  <si>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</si>
  <si>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</si>
  <si>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</si>
  <si>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</si>
  <si>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</si>
  <si>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</si>
  <si>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</si>
  <si>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</si>
  <si>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</si>
  <si>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</si>
  <si>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</si>
  <si>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</si>
  <si>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</si>
  <si>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</si>
  <si>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</si>
  <si>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</si>
  <si>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</si>
  <si>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</si>
  <si>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</si>
  <si>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</si>
  <si>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</si>
  <si>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</si>
  <si>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</si>
  <si>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</si>
  <si>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</si>
  <si>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</si>
  <si>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</si>
  <si>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</si>
  <si>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</si>
  <si>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</si>
  <si>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</si>
  <si>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</si>
  <si>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</si>
  <si>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</si>
  <si>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</si>
  <si>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</si>
  <si>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</si>
  <si>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</si>
  <si>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</si>
  <si>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</si>
  <si>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</si>
  <si>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</si>
  <si>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</si>
  <si>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</si>
  <si>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</si>
  <si>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</si>
  <si>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</si>
  <si>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</si>
  <si>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</si>
  <si>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</si>
  <si>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</si>
  <si>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</si>
  <si>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</si>
  <si>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</si>
  <si>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</si>
  <si>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</si>
  <si>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</si>
  <si>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</si>
  <si>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</si>
  <si>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</si>
  <si>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</si>
  <si>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</si>
  <si>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</si>
  <si>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</si>
  <si>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</si>
  <si>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</si>
  <si>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</si>
  <si>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</si>
  <si>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</si>
  <si>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</si>
  <si>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</si>
  <si>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</si>
  <si>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</si>
  <si>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</si>
  <si>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</si>
  <si>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</si>
  <si>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</si>
  <si>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</si>
  <si>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</si>
  <si>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</si>
  <si>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</si>
  <si>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</si>
  <si>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</si>
  <si>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</si>
  <si>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</si>
  <si>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</si>
  <si>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</si>
  <si>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</si>
  <si>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</si>
  <si>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</si>
  <si>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</si>
  <si>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</si>
  <si>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</si>
  <si>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</si>
  <si>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</si>
  <si>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</si>
  <si>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</si>
  <si>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</si>
  <si>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</si>
  <si>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</si>
  <si>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</si>
  <si>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</si>
  <si>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</si>
  <si>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</si>
  <si>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</si>
  <si>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</si>
  <si>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</si>
  <si>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</si>
  <si>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</si>
  <si>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</si>
  <si>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</si>
  <si>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</si>
  <si>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</si>
  <si>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</si>
  <si>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</si>
  <si>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</si>
  <si>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</si>
  <si>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</si>
  <si>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</si>
  <si>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</si>
  <si>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</si>
  <si>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</si>
  <si>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</si>
  <si>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</si>
  <si>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</si>
  <si>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</si>
  <si>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</si>
  <si>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</si>
  <si>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</si>
  <si>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</si>
  <si>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</si>
  <si>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</si>
  <si>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</si>
  <si>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</si>
  <si>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</si>
  <si>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</si>
  <si>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</si>
  <si>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</si>
  <si>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</si>
  <si>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</si>
  <si>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</si>
  <si>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</si>
  <si>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</si>
  <si>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</si>
  <si>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</si>
  <si>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</si>
  <si>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</si>
  <si>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</si>
  <si>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</si>
  <si>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</si>
  <si>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</si>
  <si>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</si>
  <si>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</si>
  <si>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</si>
  <si>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</si>
  <si>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</si>
  <si>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</si>
  <si>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</si>
  <si>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</si>
  <si>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</si>
  <si>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</si>
  <si>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</si>
  <si>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</si>
  <si>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</si>
  <si>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</si>
  <si>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</si>
  <si>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</si>
  <si>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</si>
  <si>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</si>
  <si>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</si>
  <si>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</si>
  <si>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</si>
  <si>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</si>
  <si>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</si>
  <si>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</si>
  <si>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</si>
  <si>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</si>
  <si>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</si>
  <si>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</si>
  <si>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</si>
  <si>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</si>
  <si>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</si>
  <si>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</si>
  <si>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</si>
  <si>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</si>
  <si>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</si>
  <si>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</si>
  <si>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</si>
  <si>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</si>
  <si>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</si>
  <si>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</si>
  <si>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</si>
  <si>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</si>
  <si>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</si>
  <si>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</si>
  <si>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</si>
  <si>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</si>
  <si>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</si>
  <si>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</si>
  <si>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</si>
  <si>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</si>
  <si>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</si>
  <si>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</si>
  <si>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</si>
  <si>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</si>
  <si>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</si>
  <si>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</si>
  <si>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</si>
  <si>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</si>
  <si>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</si>
  <si>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</si>
  <si>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</si>
  <si>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</si>
  <si>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</si>
  <si>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</si>
  <si>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</si>
  <si>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</si>
  <si>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</si>
  <si>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</si>
  <si>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</si>
  <si>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</si>
  <si>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</si>
  <si>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</si>
  <si>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</si>
  <si>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</si>
  <si>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</si>
  <si>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</si>
  <si>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</si>
  <si>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</si>
  <si>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</si>
  <si>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</si>
  <si>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</si>
  <si>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</si>
  <si>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</si>
  <si>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</si>
  <si>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</si>
  <si>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</si>
  <si>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</si>
  <si>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</si>
  <si>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</si>
  <si>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</si>
  <si>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</si>
  <si>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</si>
  <si>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</si>
  <si>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</si>
  <si>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</si>
  <si>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</si>
  <si>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</si>
  <si>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</si>
  <si>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</si>
  <si>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</si>
  <si>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</si>
  <si>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</si>
  <si>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</si>
  <si>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</si>
  <si>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</si>
  <si>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</si>
  <si>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</si>
  <si>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</si>
  <si>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</si>
  <si>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</si>
  <si>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</si>
  <si>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</si>
  <si>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</si>
  <si>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</si>
  <si>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</si>
  <si>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</si>
  <si>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</si>
  <si>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</si>
  <si>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</si>
  <si>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</si>
  <si>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</si>
  <si>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</si>
  <si>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</si>
  <si>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</si>
  <si>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</si>
  <si>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</si>
  <si>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</si>
  <si>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</si>
  <si>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</si>
  <si>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</si>
  <si>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</si>
  <si>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</si>
  <si>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</si>
  <si>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</si>
  <si>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</si>
  <si>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</si>
  <si>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</si>
  <si>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</si>
  <si>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</si>
  <si>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</si>
  <si>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</si>
  <si>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</si>
  <si>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</si>
  <si>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</si>
  <si>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</si>
  <si>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</si>
  <si>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</si>
  <si>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</si>
  <si>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</si>
  <si>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</si>
  <si>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</si>
  <si>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</si>
  <si>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</si>
  <si>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</si>
  <si>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</si>
  <si>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</si>
  <si>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</si>
  <si>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</si>
  <si>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</si>
  <si>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</si>
  <si>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</si>
  <si>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</si>
  <si>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</si>
  <si>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</si>
  <si>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</si>
  <si>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</si>
  <si>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</si>
  <si>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</si>
  <si>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</si>
  <si>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</si>
  <si>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</si>
  <si>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</si>
  <si>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</si>
  <si>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</si>
  <si>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</si>
  <si>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</si>
  <si>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</si>
  <si>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</si>
  <si>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</si>
  <si>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</si>
  <si>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</si>
  <si>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</si>
  <si>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</si>
  <si>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</si>
  <si>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</si>
  <si>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</si>
  <si>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</si>
  <si>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</si>
  <si>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</si>
  <si>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</si>
  <si>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</si>
  <si>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</si>
  <si>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</si>
  <si>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</si>
  <si>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</si>
  <si>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</si>
  <si>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</si>
  <si>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</si>
  <si>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</si>
  <si>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</si>
  <si>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</si>
  <si>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</si>
  <si>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</si>
  <si>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</si>
  <si>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</si>
  <si>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</si>
  <si>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</si>
  <si>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</si>
  <si>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</si>
  <si>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</si>
  <si>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</si>
  <si>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</si>
  <si>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</si>
  <si>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</si>
  <si>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</si>
  <si>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</si>
  <si>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</si>
  <si>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</si>
  <si>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</si>
  <si>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</si>
  <si>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</si>
  <si>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</si>
  <si>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</si>
  <si>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</si>
  <si>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</si>
  <si>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</si>
  <si>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</si>
  <si>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</si>
  <si>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</si>
  <si>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</si>
  <si>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</si>
  <si>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</si>
  <si>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</si>
  <si>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</si>
  <si>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</si>
  <si>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</si>
  <si>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</si>
  <si>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</si>
  <si>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</si>
  <si>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</si>
  <si>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</si>
  <si>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</si>
  <si>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</si>
  <si>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</si>
  <si>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</si>
  <si>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</si>
  <si>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</si>
  <si>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</si>
  <si>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</si>
  <si>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</si>
  <si>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</si>
  <si>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</si>
  <si>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</si>
  <si>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</si>
  <si>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</si>
  <si>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</si>
  <si>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</si>
  <si>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</si>
  <si>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</si>
  <si>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</si>
  <si>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</si>
  <si>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</si>
  <si>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</si>
  <si>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</si>
  <si>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</si>
  <si>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</si>
  <si>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</si>
  <si>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</si>
  <si>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</si>
  <si>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</si>
  <si>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</si>
  <si>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</si>
  <si>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</si>
  <si>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</si>
  <si>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</si>
  <si>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</si>
  <si>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</si>
  <si>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</si>
  <si>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</si>
  <si>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</si>
  <si>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</si>
  <si>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</si>
  <si>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</si>
  <si>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</si>
  <si>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</si>
  <si>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</si>
  <si>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</si>
  <si>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</si>
  <si>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</si>
  <si>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</si>
  <si>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</si>
  <si>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</si>
  <si>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</si>
  <si>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</si>
  <si>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</si>
  <si>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</si>
  <si>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</si>
  <si>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</si>
  <si>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</si>
  <si>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</si>
  <si>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</si>
  <si>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</si>
  <si>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</si>
  <si>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</si>
  <si>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</si>
  <si>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</si>
  <si>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</si>
  <si>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</si>
  <si>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</si>
  <si>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</si>
  <si>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</si>
  <si>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</si>
  <si>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</si>
  <si>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</si>
  <si>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</si>
  <si>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</si>
  <si>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</si>
  <si>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</si>
  <si>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</si>
  <si>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</si>
  <si>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</si>
  <si>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</si>
  <si>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</si>
  <si>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</si>
  <si>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</si>
  <si>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</si>
  <si>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</si>
  <si>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</si>
  <si>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</si>
  <si>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</si>
  <si>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</si>
  <si>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</si>
  <si>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</si>
  <si>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</si>
  <si>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</si>
  <si>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</si>
  <si>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</si>
  <si>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</si>
  <si>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</si>
  <si>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</si>
  <si>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</si>
  <si>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</si>
  <si>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</si>
  <si>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</si>
  <si>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</si>
  <si>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</si>
  <si>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</si>
  <si>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</si>
  <si>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</si>
  <si>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</si>
  <si>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</si>
  <si>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</si>
  <si>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</si>
  <si>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</si>
  <si>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</si>
  <si>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</si>
  <si>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</si>
  <si>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</si>
  <si>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</si>
  <si>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</si>
  <si>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</si>
  <si>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</si>
  <si>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</si>
  <si>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</si>
  <si>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</si>
  <si>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</si>
  <si>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</si>
  <si>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</si>
  <si>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</si>
  <si>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</si>
  <si>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</si>
  <si>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</si>
  <si>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</si>
  <si>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</si>
  <si>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</si>
  <si>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</si>
  <si>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</si>
  <si>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</si>
  <si>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</si>
  <si>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</si>
  <si>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</si>
  <si>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</si>
  <si>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</si>
  <si>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</si>
  <si>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</si>
  <si>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</si>
  <si>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</si>
  <si>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</si>
  <si>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</si>
  <si>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</si>
  <si>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</si>
  <si>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</si>
  <si>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</si>
  <si>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</si>
  <si>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</si>
  <si>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</si>
  <si>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</si>
  <si>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</si>
  <si>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</si>
  <si>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</si>
  <si>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</si>
  <si>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</si>
  <si>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</si>
  <si>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</si>
  <si>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</si>
  <si>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</si>
  <si>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</si>
  <si>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</si>
  <si>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</si>
  <si>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</si>
  <si>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</si>
  <si>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</si>
  <si>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</si>
  <si>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</si>
  <si>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</si>
  <si>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</si>
  <si>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</si>
  <si>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</si>
  <si>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</si>
  <si>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</si>
  <si>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</si>
  <si>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</si>
  <si>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</si>
  <si>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</si>
  <si>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</si>
  <si>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</si>
  <si>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</si>
  <si>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</si>
  <si>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</si>
  <si>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</si>
  <si>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</si>
  <si>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</si>
  <si>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</si>
  <si>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</si>
  <si>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</si>
  <si>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</si>
  <si>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</si>
  <si>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</si>
  <si>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</si>
  <si>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</si>
  <si>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</si>
  <si>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</si>
  <si>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</si>
  <si>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</si>
  <si>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</si>
  <si>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</si>
  <si>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</si>
  <si>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</si>
  <si>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</si>
  <si>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</si>
  <si>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</si>
  <si>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</si>
  <si>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</si>
  <si>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</si>
  <si>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</si>
  <si>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</si>
  <si>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</si>
  <si>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</si>
  <si>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</si>
  <si>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</si>
  <si>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</si>
  <si>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</si>
  <si>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</si>
  <si>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</si>
  <si>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</si>
  <si>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</si>
  <si>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</si>
  <si>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</si>
  <si>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</si>
  <si>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</si>
  <si>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</si>
  <si>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</si>
  <si>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</si>
  <si>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</si>
  <si>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</si>
  <si>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</si>
  <si>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</si>
  <si>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</si>
  <si>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</si>
  <si>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</si>
  <si>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</si>
  <si>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</si>
  <si>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</si>
  <si>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</si>
  <si>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</si>
  <si>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</si>
  <si>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</si>
  <si>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</si>
  <si>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</si>
  <si>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</si>
  <si>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</si>
  <si>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</si>
  <si>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</si>
  <si>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</si>
  <si>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</si>
  <si>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</si>
  <si>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</si>
  <si>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</si>
  <si>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</si>
  <si>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</si>
  <si>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</si>
  <si>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</si>
  <si>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</si>
  <si>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</si>
  <si>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</si>
  <si>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</si>
  <si>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</si>
  <si>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</si>
  <si>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</si>
  <si>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</si>
  <si>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</si>
  <si>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</si>
  <si>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</si>
  <si>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</si>
  <si>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</si>
  <si>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</si>
  <si>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</si>
  <si>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</si>
  <si>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</si>
  <si>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</si>
  <si>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</si>
  <si>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</si>
  <si>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</si>
  <si>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</si>
  <si>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</si>
  <si>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</si>
  <si>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</si>
  <si>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</si>
  <si>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</si>
  <si>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</si>
  <si>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</si>
  <si>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</si>
  <si>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</si>
  <si>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</si>
  <si>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</si>
  <si>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</si>
  <si>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</si>
  <si>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</si>
  <si>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</si>
  <si>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</si>
  <si>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</si>
  <si>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</si>
  <si>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</si>
  <si>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</si>
  <si>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</si>
  <si>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</si>
  <si>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</si>
  <si>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</si>
  <si>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</si>
  <si>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</si>
  <si>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</si>
  <si>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</si>
  <si>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</si>
  <si>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</si>
  <si>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</si>
  <si>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</si>
  <si>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</si>
  <si>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</si>
  <si>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</si>
  <si>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</si>
  <si>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</si>
  <si>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</si>
  <si>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</si>
  <si>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</si>
  <si>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</si>
  <si>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</si>
  <si>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</si>
  <si>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</si>
  <si>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</si>
  <si>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</si>
  <si>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</si>
  <si>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</si>
  <si>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</si>
  <si>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</si>
  <si>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</si>
  <si>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</si>
  <si>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</si>
  <si>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</si>
  <si>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</si>
  <si>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</si>
  <si>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</si>
  <si>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</si>
  <si>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</si>
  <si>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</si>
  <si>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</si>
  <si>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</si>
  <si>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</si>
  <si>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</si>
  <si>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</si>
  <si>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</si>
  <si>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</si>
  <si>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</si>
  <si>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</si>
  <si>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</si>
  <si>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</si>
  <si>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</si>
  <si>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</si>
  <si>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</si>
  <si>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</si>
  <si>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</si>
  <si>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</si>
  <si>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</si>
  <si>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</si>
  <si>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</si>
  <si>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</si>
  <si>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</si>
  <si>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</si>
  <si>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</si>
  <si>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</si>
  <si>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</si>
  <si>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</si>
  <si>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</si>
  <si>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</si>
  <si>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</si>
  <si>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</si>
  <si>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</si>
  <si>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</si>
  <si>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</si>
  <si>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</si>
  <si>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</si>
  <si>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</si>
  <si>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</si>
  <si>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</si>
  <si>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</si>
  <si>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</si>
  <si>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</si>
  <si>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</si>
  <si>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</si>
  <si>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</si>
  <si>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</si>
  <si>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</si>
  <si>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</si>
  <si>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</si>
  <si>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</si>
  <si>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</si>
  <si>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</si>
  <si>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</si>
  <si>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</si>
  <si>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</si>
  <si>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</si>
  <si>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</si>
  <si>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</si>
  <si>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</si>
  <si>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</si>
  <si>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</si>
  <si>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</si>
  <si>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</si>
  <si>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</si>
  <si>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</si>
  <si>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</si>
  <si>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</si>
  <si>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</si>
  <si>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</si>
  <si>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</si>
  <si>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</si>
  <si>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</si>
  <si>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</si>
  <si>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</si>
  <si>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</si>
  <si>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</si>
  <si>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</si>
  <si>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</si>
  <si>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</si>
  <si>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</si>
  <si>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</si>
  <si>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</si>
  <si>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</si>
  <si>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</si>
  <si>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</si>
  <si>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</si>
  <si>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</si>
  <si>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</si>
  <si>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</si>
  <si>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</si>
  <si>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</si>
  <si>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</si>
  <si>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</si>
  <si>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</si>
  <si>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</si>
  <si>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</si>
  <si>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</si>
  <si>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</si>
  <si>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</si>
  <si>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</si>
  <si>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</si>
  <si>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</si>
  <si>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</si>
  <si>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</si>
  <si>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</si>
  <si>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</si>
  <si>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</si>
  <si>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</si>
  <si>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</si>
  <si>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</si>
  <si>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</si>
  <si>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</si>
  <si>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</si>
  <si>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</si>
  <si>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</si>
  <si>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</si>
  <si>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</si>
  <si>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</si>
  <si>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</si>
  <si>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</si>
  <si>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</si>
  <si>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</si>
  <si>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</si>
  <si>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</si>
  <si>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</si>
  <si>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</si>
  <si>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</si>
  <si>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</si>
  <si>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</si>
  <si>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</si>
  <si>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</si>
  <si>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</si>
  <si>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</si>
  <si>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</si>
  <si>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</si>
  <si>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</si>
  <si>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</si>
  <si>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</si>
  <si>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</si>
  <si>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</si>
  <si>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</si>
  <si>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</si>
  <si>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</si>
  <si>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</si>
  <si>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</si>
  <si>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</si>
  <si>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</si>
  <si>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</si>
  <si>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</si>
  <si>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</si>
  <si>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</si>
  <si>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</si>
  <si>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</si>
  <si>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</si>
  <si>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</si>
  <si>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</si>
  <si>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</si>
  <si>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</si>
  <si>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</si>
  <si>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</si>
  <si>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</si>
  <si>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</si>
  <si>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</si>
  <si>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</si>
  <si>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</si>
  <si>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</si>
  <si>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</si>
  <si>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</si>
  <si>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</si>
  <si>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</si>
  <si>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</si>
  <si>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</si>
  <si>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</si>
  <si>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</si>
  <si>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</si>
  <si>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</si>
  <si>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</si>
  <si>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</si>
  <si>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</si>
  <si>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</si>
  <si>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</si>
  <si>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</si>
  <si>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</si>
  <si>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</si>
  <si>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</si>
  <si>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</si>
  <si>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</si>
  <si>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</si>
  <si>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</si>
  <si>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</si>
  <si>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</si>
  <si>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</si>
  <si>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</si>
  <si>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</si>
  <si>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</si>
  <si>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</si>
  <si>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</si>
  <si>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</si>
  <si>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</si>
  <si>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</si>
  <si>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</si>
  <si>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</si>
  <si>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</si>
  <si>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</si>
  <si>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</si>
  <si>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</si>
  <si>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</si>
  <si>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</si>
  <si>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</si>
  <si>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</si>
  <si>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</si>
  <si>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</si>
  <si>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</si>
  <si>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</si>
  <si>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</si>
  <si>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</si>
  <si>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</si>
  <si>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</si>
  <si>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</si>
  <si>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</si>
  <si>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</si>
  <si>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</si>
  <si>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</si>
  <si>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</si>
  <si>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</si>
  <si>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</si>
  <si>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</si>
  <si>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</si>
  <si>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</si>
  <si>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</si>
  <si>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</si>
  <si>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</si>
  <si>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</si>
  <si>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</si>
  <si>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</si>
  <si>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</si>
  <si>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</si>
  <si>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</si>
  <si>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</si>
  <si>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</si>
  <si>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</si>
  <si>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</si>
  <si>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</si>
  <si>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</si>
  <si>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</si>
  <si>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</si>
  <si>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</si>
  <si>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</si>
  <si>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</si>
  <si>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</si>
  <si>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</si>
  <si>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</si>
  <si>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</si>
  <si>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</si>
  <si>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</si>
  <si>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</si>
  <si>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</si>
  <si>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</si>
  <si>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</si>
  <si>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</si>
  <si>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</si>
  <si>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</si>
  <si>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</si>
  <si>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</si>
  <si>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</si>
  <si>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</si>
  <si>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</si>
  <si>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</si>
  <si>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</si>
  <si>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</si>
  <si>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</si>
  <si>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</si>
  <si>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</si>
  <si>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</si>
  <si>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</si>
  <si>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</si>
  <si>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</si>
  <si>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</si>
  <si>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</si>
  <si>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</si>
  <si>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</si>
  <si>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</si>
  <si>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</si>
  <si>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</si>
  <si>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</si>
  <si>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</si>
  <si>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</si>
  <si>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</si>
  <si>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</si>
  <si>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</si>
  <si>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</si>
  <si>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</si>
  <si>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</si>
  <si>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</si>
  <si>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</si>
  <si>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</si>
  <si>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</si>
  <si>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</si>
  <si>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</si>
  <si>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</si>
  <si>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</si>
  <si>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</si>
  <si>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</si>
  <si>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</si>
  <si>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</si>
  <si>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</si>
  <si>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</si>
  <si>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</si>
  <si>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</si>
  <si>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</si>
  <si>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</si>
  <si>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</si>
  <si>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</si>
  <si>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</si>
  <si>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</si>
  <si>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</si>
  <si>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</si>
  <si>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</si>
  <si>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</si>
  <si>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</si>
  <si>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</si>
  <si>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</si>
  <si>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</si>
  <si>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</si>
  <si>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</si>
  <si>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</si>
  <si>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</si>
  <si>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</si>
  <si>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</si>
  <si>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</si>
  <si>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</si>
  <si>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</si>
  <si>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</si>
  <si>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</si>
  <si>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</si>
  <si>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</si>
  <si>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</si>
  <si>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</si>
  <si>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</si>
  <si>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</si>
  <si>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</si>
  <si>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</si>
  <si>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</si>
  <si>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</si>
  <si>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</si>
  <si>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</si>
  <si>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</si>
  <si>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</si>
  <si>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</si>
  <si>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</si>
  <si>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</si>
  <si>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</si>
  <si>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</si>
  <si>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</si>
  <si>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</si>
  <si>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</si>
  <si>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</si>
  <si>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</si>
  <si>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</si>
  <si>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</si>
  <si>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</si>
  <si>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</si>
  <si>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</si>
  <si>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</si>
  <si>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</si>
  <si>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</si>
  <si>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</si>
  <si>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</si>
  <si>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</si>
  <si>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</si>
  <si>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</si>
  <si>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</si>
  <si>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</si>
  <si>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</si>
  <si>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</si>
  <si>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</si>
  <si>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</si>
  <si>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</si>
  <si>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</si>
  <si>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</si>
  <si>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</si>
  <si>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</si>
  <si>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</si>
  <si>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</si>
  <si>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</si>
  <si>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</si>
  <si>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</si>
  <si>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</si>
  <si>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</si>
  <si>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</si>
  <si>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</si>
  <si>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</si>
  <si>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</si>
  <si>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</si>
  <si>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</si>
  <si>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</si>
  <si>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</si>
  <si>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</si>
  <si>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</si>
  <si>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</si>
  <si>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</si>
  <si>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</si>
  <si>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</si>
  <si>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</si>
  <si>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</si>
  <si>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</si>
  <si>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</si>
  <si>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</si>
  <si>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</si>
  <si>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</si>
  <si>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</si>
  <si>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</si>
  <si>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</si>
  <si>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</si>
  <si>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</si>
  <si>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</si>
  <si>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</si>
  <si>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</si>
  <si>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</si>
  <si>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</si>
  <si>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</si>
  <si>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</si>
  <si>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</si>
  <si>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</si>
  <si>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</si>
  <si>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</si>
  <si>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</si>
  <si>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</si>
  <si>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</si>
  <si>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</si>
  <si>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</si>
  <si>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</si>
  <si>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</si>
  <si>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</si>
  <si>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</si>
  <si>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</si>
  <si>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</si>
  <si>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</si>
  <si>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</si>
  <si>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</si>
  <si>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</si>
  <si>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</si>
  <si>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</si>
  <si>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</si>
  <si>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</si>
  <si>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</si>
  <si>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</si>
  <si>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</si>
  <si>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</si>
  <si>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</si>
  <si>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</si>
  <si>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</si>
  <si>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</si>
  <si>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</si>
  <si>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</si>
  <si>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</si>
  <si>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</si>
  <si>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</si>
  <si>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</si>
  <si>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</si>
  <si>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</si>
  <si>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</si>
  <si>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</si>
  <si>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</si>
  <si>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</si>
  <si>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</si>
  <si>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</si>
  <si>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</si>
  <si>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</si>
  <si>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</si>
  <si>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</si>
  <si>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</si>
  <si>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</si>
  <si>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</si>
  <si>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</si>
  <si>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</si>
  <si>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</si>
  <si>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</si>
  <si>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</si>
  <si>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</si>
  <si>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</si>
  <si>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</si>
  <si>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</si>
  <si>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</si>
  <si>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</si>
  <si>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</si>
  <si>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</si>
  <si>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</si>
  <si>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</si>
  <si>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</si>
  <si>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</si>
  <si>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</si>
  <si>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</si>
  <si>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</si>
  <si>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</si>
  <si>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</si>
  <si>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</si>
  <si>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</si>
  <si>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</si>
  <si>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</si>
  <si>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</si>
  <si>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</si>
  <si>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</si>
  <si>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</si>
  <si>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</si>
  <si>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</si>
  <si>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</si>
  <si>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</si>
  <si>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</si>
  <si>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</si>
  <si>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</si>
  <si>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</si>
  <si>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</si>
  <si>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</si>
  <si>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</si>
  <si>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</si>
  <si>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</si>
  <si>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</si>
  <si>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</si>
  <si>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</si>
  <si>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</si>
  <si>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</si>
  <si>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</si>
  <si>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</si>
  <si>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</si>
  <si>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</si>
  <si>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</si>
  <si>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</si>
  <si>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</si>
  <si>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</si>
  <si>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</si>
  <si>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</si>
  <si>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</si>
  <si>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</si>
  <si>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</si>
  <si>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</si>
  <si>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</si>
  <si>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</si>
  <si>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</si>
  <si>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</si>
  <si>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</si>
  <si>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</si>
  <si>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</si>
  <si>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</si>
  <si>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</si>
  <si>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</si>
  <si>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</si>
  <si>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</si>
  <si>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</si>
  <si>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</si>
  <si>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</si>
  <si>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</si>
  <si>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</si>
  <si>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</si>
  <si>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</si>
  <si>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</si>
  <si>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</si>
  <si>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</si>
  <si>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</si>
  <si>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</si>
  <si>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</si>
  <si>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</si>
  <si>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</si>
  <si>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</si>
  <si>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</si>
  <si>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</si>
  <si>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</si>
  <si>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</si>
  <si>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</si>
  <si>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</si>
  <si>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</si>
  <si>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</si>
  <si>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</si>
  <si>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</si>
  <si>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</si>
  <si>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</si>
  <si>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</si>
  <si>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</si>
  <si>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</si>
  <si>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</si>
  <si>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</si>
  <si>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</si>
  <si>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</si>
  <si>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</si>
  <si>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</si>
  <si>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</si>
  <si>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</si>
  <si>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</si>
  <si>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</si>
  <si>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</si>
  <si>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</si>
  <si>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</si>
  <si>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</si>
  <si>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</si>
  <si>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</si>
  <si>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</si>
  <si>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</si>
  <si>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</si>
  <si>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</si>
  <si>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</si>
  <si>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</si>
  <si>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</si>
  <si>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</si>
  <si>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</si>
  <si>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</si>
  <si>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</si>
  <si>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</si>
  <si>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</si>
  <si>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</si>
  <si>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</si>
  <si>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</si>
  <si>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</si>
  <si>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</si>
  <si>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</si>
  <si>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</si>
  <si>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</si>
  <si>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</si>
  <si>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</si>
  <si>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</si>
  <si>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</si>
  <si>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</si>
  <si>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</si>
  <si>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</si>
  <si>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</si>
  <si>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</si>
  <si>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</si>
  <si>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</si>
  <si>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</si>
  <si>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</si>
  <si>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</si>
  <si>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</si>
  <si>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</si>
  <si>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</si>
  <si>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</si>
  <si>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</si>
  <si>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</si>
  <si>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</si>
  <si>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</si>
  <si>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</si>
  <si>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</si>
  <si>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</si>
  <si>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</si>
  <si>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</si>
  <si>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</si>
  <si>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</si>
  <si>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</si>
  <si>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</si>
  <si>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</si>
  <si>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</si>
  <si>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</si>
  <si>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</si>
  <si>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</si>
  <si>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</si>
  <si>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</si>
  <si>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</si>
  <si>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</si>
  <si>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</si>
  <si>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</si>
  <si>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</si>
  <si>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</si>
  <si>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</si>
  <si>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</si>
  <si>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</si>
  <si>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</si>
  <si>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</si>
  <si>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</si>
  <si>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</si>
  <si>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</si>
  <si>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</si>
  <si>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</si>
  <si>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</si>
  <si>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</si>
  <si>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</si>
  <si>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</si>
  <si>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</si>
  <si>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</si>
  <si>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</si>
  <si>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</si>
  <si>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</si>
  <si>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</si>
  <si>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</si>
  <si>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</si>
  <si>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</si>
  <si>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</si>
  <si>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</si>
  <si>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</si>
  <si>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</si>
  <si>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</si>
  <si>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</si>
  <si>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</si>
  <si>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</si>
  <si>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</si>
  <si>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</si>
  <si>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</si>
  <si>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</si>
  <si>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</si>
  <si>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</si>
  <si>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</si>
  <si>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</si>
  <si>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</si>
  <si>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</si>
  <si>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</si>
  <si>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</si>
  <si>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</si>
  <si>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</si>
  <si>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</si>
  <si>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</si>
  <si>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</si>
  <si>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</si>
  <si>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</si>
  <si>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</si>
  <si>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</si>
  <si>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</si>
  <si>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</si>
  <si>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</si>
  <si>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</si>
  <si>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</si>
  <si>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</si>
  <si>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</si>
  <si>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</si>
  <si>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</si>
  <si>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</si>
  <si>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</si>
  <si>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</si>
  <si>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</si>
  <si>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</si>
  <si>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</si>
  <si>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</si>
  <si>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</si>
  <si>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</si>
  <si>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</si>
  <si>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</si>
  <si>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</si>
  <si>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</si>
  <si>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</si>
  <si>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</si>
  <si>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</si>
  <si>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</si>
  <si>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</si>
  <si>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</si>
  <si>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</si>
  <si>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</si>
  <si>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</si>
  <si>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</si>
  <si>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</si>
  <si>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</si>
  <si>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</si>
  <si>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</si>
  <si>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</si>
  <si>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</si>
  <si>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</si>
  <si>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</si>
  <si>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</si>
  <si>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</si>
  <si>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</si>
  <si>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</si>
  <si>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</si>
  <si>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</si>
  <si>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</si>
  <si>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</si>
  <si>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</si>
  <si>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</si>
  <si>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</si>
  <si>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</si>
  <si>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</si>
  <si>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</si>
  <si>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</si>
  <si>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</si>
  <si>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</si>
  <si>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</si>
  <si>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</si>
  <si>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</si>
  <si>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</si>
  <si>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</si>
  <si>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</si>
  <si>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</si>
  <si>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</si>
  <si>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</si>
  <si>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</si>
  <si>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</si>
  <si>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</si>
  <si>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</si>
  <si>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</si>
  <si>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</si>
  <si>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</si>
  <si>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</si>
  <si>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</si>
  <si>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</si>
  <si>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</si>
  <si>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</si>
  <si>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</si>
  <si>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</si>
  <si>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</si>
  <si>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</si>
  <si>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</si>
  <si>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</si>
  <si>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</si>
  <si>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</si>
  <si>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</si>
  <si>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</si>
  <si>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</si>
  <si>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</si>
  <si>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</si>
  <si>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</si>
  <si>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</si>
  <si>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</si>
  <si>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</si>
  <si>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</si>
  <si>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</si>
  <si>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</si>
  <si>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</si>
  <si>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</si>
  <si>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</si>
  <si>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</si>
  <si>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</si>
  <si>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</si>
  <si>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</si>
  <si>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</si>
  <si>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</si>
  <si>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</si>
  <si>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</si>
  <si>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</si>
  <si>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</si>
  <si>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</si>
  <si>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</si>
  <si>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</si>
  <si>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</si>
  <si>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</si>
  <si>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</si>
  <si>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</si>
  <si>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</si>
  <si>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</si>
  <si>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</si>
  <si>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</si>
  <si>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</si>
  <si>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</si>
  <si>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</si>
  <si>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</si>
  <si>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</si>
  <si>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</si>
  <si>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</si>
  <si>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</si>
  <si>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</si>
  <si>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</si>
  <si>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</si>
  <si>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</si>
  <si>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</si>
  <si>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</si>
  <si>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</si>
  <si>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</si>
  <si>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</si>
  <si>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</si>
  <si>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</si>
  <si>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</si>
  <si>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</si>
  <si>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</si>
  <si>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</si>
  <si>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</si>
  <si>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</si>
  <si>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</si>
  <si>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</si>
  <si>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</si>
  <si>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</si>
  <si>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</si>
  <si>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</si>
  <si>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</si>
  <si>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</si>
  <si>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</si>
  <si>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</si>
  <si>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</si>
  <si>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</si>
  <si>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</si>
  <si>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</si>
  <si>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</si>
  <si>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</si>
  <si>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</si>
  <si>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</si>
  <si>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</si>
  <si>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</si>
  <si>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</si>
  <si>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</si>
  <si>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</si>
  <si>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</si>
  <si>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</si>
  <si>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</si>
  <si>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</si>
  <si>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</si>
  <si>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</si>
  <si>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</si>
  <si>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</si>
  <si>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</si>
  <si>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</si>
  <si>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</si>
  <si>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</si>
  <si>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</si>
  <si>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</si>
  <si>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</si>
  <si>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</si>
  <si>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</si>
  <si>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</si>
  <si>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</si>
  <si>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</si>
  <si>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</si>
  <si>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</si>
  <si>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</si>
  <si>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</si>
  <si>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</si>
  <si>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</si>
  <si>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</si>
  <si>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</si>
  <si>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</si>
  <si>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</si>
  <si>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</si>
  <si>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</si>
  <si>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</si>
  <si>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</si>
  <si>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</si>
  <si>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</si>
  <si>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</si>
  <si>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</si>
  <si>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</si>
  <si>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</si>
  <si>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</si>
  <si>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</si>
  <si>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</si>
  <si>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</si>
  <si>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</si>
  <si>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</si>
  <si>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</si>
  <si>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</si>
  <si>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</si>
  <si>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</si>
  <si>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</si>
  <si>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</si>
  <si>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</si>
  <si>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</si>
  <si>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</si>
  <si>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</si>
  <si>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</si>
  <si>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</si>
  <si>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</si>
  <si>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</si>
  <si>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</si>
  <si>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</si>
  <si>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</si>
  <si>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</si>
  <si>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</si>
  <si>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</si>
  <si>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</si>
  <si>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</si>
  <si>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</si>
  <si>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</si>
  <si>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</si>
  <si>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</si>
  <si>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</si>
  <si>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</si>
  <si>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</si>
  <si>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</si>
  <si>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</si>
  <si>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</si>
  <si>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</si>
  <si>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</si>
  <si>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</si>
  <si>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</si>
  <si>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</si>
  <si>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</si>
  <si>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</si>
  <si>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</si>
  <si>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</si>
  <si>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</si>
  <si>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</si>
  <si>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</si>
  <si>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</si>
  <si>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</si>
  <si>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</si>
  <si>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</si>
  <si>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</si>
  <si>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</si>
  <si>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</si>
  <si>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</si>
  <si>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</si>
  <si>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</si>
  <si>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</si>
  <si>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</si>
  <si>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</si>
  <si>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</si>
  <si>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</si>
  <si>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</si>
  <si>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</si>
  <si>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</si>
  <si>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</si>
  <si>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</si>
  <si>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</si>
  <si>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</si>
  <si>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</si>
  <si>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</si>
  <si>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</si>
  <si>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</si>
  <si>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</si>
  <si>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</si>
  <si>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</si>
  <si>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</si>
  <si>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</si>
  <si>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</si>
  <si>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</si>
  <si>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</si>
  <si>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</si>
  <si>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</si>
  <si>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</si>
  <si>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</si>
  <si>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</si>
  <si>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</si>
  <si>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</si>
  <si>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</si>
  <si>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</si>
  <si>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</si>
  <si>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</si>
  <si>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</si>
  <si>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</si>
  <si>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</si>
  <si>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</si>
  <si>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</si>
  <si>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</si>
  <si>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</si>
  <si>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</si>
  <si>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</si>
  <si>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</si>
  <si>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</si>
  <si>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</si>
  <si>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</si>
  <si>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</si>
  <si>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</si>
  <si>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</si>
  <si>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</si>
  <si>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</si>
  <si>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</si>
  <si>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</si>
  <si>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</si>
  <si>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</si>
  <si>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</si>
  <si>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</si>
  <si>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</si>
  <si>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</si>
  <si>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</si>
  <si>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</si>
  <si>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</si>
  <si>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</si>
  <si>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</si>
  <si>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</si>
  <si>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</si>
  <si>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</si>
  <si>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</si>
  <si>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</si>
  <si>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</si>
  <si>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</si>
  <si>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</si>
  <si>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</si>
  <si>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</si>
  <si>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</si>
  <si>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</si>
  <si>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</si>
  <si>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</si>
  <si>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</si>
  <si>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</si>
  <si>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</si>
  <si>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</si>
  <si>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</si>
  <si>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</si>
  <si>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</si>
  <si>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</si>
  <si>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</si>
  <si>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</si>
  <si>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</si>
  <si>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</si>
  <si>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</si>
  <si>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</si>
  <si>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</si>
  <si>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</si>
  <si>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</si>
  <si>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</si>
  <si>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</si>
  <si>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</si>
  <si>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</si>
  <si>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</si>
  <si>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</si>
  <si>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</si>
  <si>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</si>
  <si>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</si>
  <si>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</si>
  <si>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</si>
  <si>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</si>
  <si>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</si>
  <si>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</si>
  <si>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</si>
  <si>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</si>
  <si>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</si>
  <si>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</si>
  <si>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</si>
  <si>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</si>
  <si>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</si>
  <si>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</si>
  <si>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</si>
  <si>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</si>
  <si>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</si>
  <si>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</si>
  <si>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</si>
  <si>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</si>
  <si>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</si>
  <si>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</si>
  <si>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</si>
  <si>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</si>
  <si>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</si>
  <si>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</si>
  <si>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</si>
  <si>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</si>
  <si>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</si>
  <si>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</si>
  <si>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</si>
  <si>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</si>
  <si>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</si>
  <si>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</si>
  <si>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</si>
  <si>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</si>
  <si>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</si>
  <si>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</si>
  <si>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</si>
  <si>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</si>
  <si>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</si>
  <si>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</si>
  <si>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</si>
  <si>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</si>
  <si>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</si>
  <si>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</si>
  <si>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</si>
  <si>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</si>
  <si>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</si>
  <si>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</si>
  <si>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</si>
  <si>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</si>
  <si>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</si>
  <si>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</si>
  <si>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</si>
  <si>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</si>
  <si>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</si>
  <si>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</si>
  <si>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</si>
  <si>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</si>
  <si>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</si>
  <si>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</si>
  <si>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</si>
  <si>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</si>
  <si>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</si>
  <si>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</si>
  <si>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</si>
  <si>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</si>
  <si>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</si>
  <si>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</si>
  <si>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</si>
  <si>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</si>
  <si>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</si>
  <si>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</si>
  <si>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</si>
  <si>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</si>
  <si>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</si>
  <si>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</si>
  <si>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</si>
  <si>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</si>
  <si>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</si>
  <si>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</si>
  <si>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</si>
  <si>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</si>
  <si>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</si>
  <si>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</si>
  <si>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</si>
  <si>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</si>
  <si>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</si>
  <si>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</si>
  <si>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</si>
  <si>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</si>
  <si>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</si>
  <si>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</si>
  <si>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</si>
  <si>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</si>
  <si>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</si>
  <si>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</si>
  <si>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</si>
  <si>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</si>
  <si>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</si>
  <si>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</si>
  <si>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</si>
  <si>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</si>
  <si>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</si>
  <si>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</si>
  <si>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</si>
  <si>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</si>
  <si>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</si>
  <si>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</si>
  <si>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</si>
  <si>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</si>
  <si>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</si>
  <si>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</si>
  <si>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</si>
  <si>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</si>
  <si>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</si>
  <si>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</si>
  <si>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</si>
  <si>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</si>
  <si>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</si>
  <si>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</si>
  <si>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</si>
  <si>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</si>
  <si>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</si>
  <si>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</si>
  <si>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</si>
  <si>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</si>
  <si>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</si>
  <si>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</si>
  <si>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</si>
  <si>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</si>
  <si>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</si>
  <si>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</si>
  <si>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</si>
  <si>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</si>
  <si>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</si>
  <si>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</si>
  <si>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</si>
  <si>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</si>
  <si>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</si>
  <si>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</si>
  <si>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</si>
  <si>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</si>
  <si>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</si>
  <si>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</si>
  <si>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</si>
  <si>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</si>
  <si>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</si>
  <si>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</si>
  <si>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</si>
  <si>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</si>
  <si>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</si>
  <si>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</si>
  <si>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</si>
  <si>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</si>
  <si>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</si>
  <si>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</si>
  <si>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</si>
  <si>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</si>
  <si>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</si>
  <si>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</si>
  <si>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</si>
  <si>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</si>
  <si>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</si>
  <si>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</si>
  <si>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</si>
  <si>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</si>
  <si>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</si>
  <si>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</si>
  <si>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</si>
  <si>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</si>
  <si>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</si>
  <si>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</si>
  <si>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</si>
  <si>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</si>
  <si>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</si>
  <si>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</si>
  <si>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</si>
  <si>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</si>
  <si>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</si>
  <si>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</si>
  <si>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</si>
  <si>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</si>
  <si>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</si>
  <si>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</si>
  <si>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</si>
  <si>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</si>
  <si>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</si>
  <si>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</si>
  <si>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</si>
  <si>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</si>
  <si>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</si>
  <si>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</si>
  <si>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</si>
  <si>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</si>
  <si>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</si>
  <si>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</si>
  <si>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</si>
  <si>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</si>
  <si>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</si>
  <si>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</si>
  <si>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</si>
  <si>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</si>
  <si>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</si>
  <si>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</si>
  <si>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</si>
  <si>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</si>
  <si>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</si>
  <si>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</si>
  <si>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</si>
  <si>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</si>
  <si>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</si>
  <si>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</si>
  <si>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</si>
  <si>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</si>
  <si>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</si>
  <si>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</si>
  <si>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</si>
  <si>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</si>
  <si>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</si>
  <si>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</si>
  <si>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</si>
  <si>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</si>
  <si>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</si>
  <si>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</si>
  <si>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</si>
  <si>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</si>
  <si>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</si>
  <si>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</si>
  <si>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</si>
  <si>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</si>
  <si>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</si>
  <si>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</si>
  <si>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</si>
  <si>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</si>
  <si>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</si>
  <si>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</si>
  <si>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</si>
  <si>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</si>
  <si>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</si>
  <si>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</si>
  <si>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</si>
  <si>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</si>
  <si>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</si>
  <si>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</si>
  <si>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</si>
  <si>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</si>
  <si>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</si>
  <si>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</si>
  <si>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</si>
  <si>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</si>
  <si>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</si>
  <si>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</si>
  <si>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</si>
  <si>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</si>
  <si>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</si>
  <si>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</si>
  <si>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</si>
  <si>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</si>
  <si>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</si>
  <si>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</si>
  <si>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</si>
  <si>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</si>
  <si>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</si>
  <si>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</si>
  <si>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</si>
  <si>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</si>
  <si>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</si>
  <si>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</si>
  <si>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</si>
  <si>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</si>
  <si>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</si>
  <si>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</si>
  <si>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</si>
  <si>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</si>
  <si>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</si>
  <si>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</si>
  <si>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</si>
  <si>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</si>
  <si>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</si>
  <si>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</si>
  <si>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</si>
  <si>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</si>
  <si>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</si>
  <si>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</si>
  <si>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</si>
  <si>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</si>
  <si>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</si>
  <si>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</si>
  <si>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</si>
  <si>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</si>
  <si>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</si>
  <si>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</si>
  <si>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</si>
  <si>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</si>
  <si>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</si>
  <si>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</si>
  <si>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</si>
  <si>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</si>
  <si>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</si>
  <si>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</si>
  <si>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</si>
  <si>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</si>
  <si>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</si>
  <si>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</si>
  <si>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</si>
  <si>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</si>
  <si>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</si>
  <si>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</si>
  <si>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</si>
  <si>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</si>
  <si>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</si>
  <si>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</si>
  <si>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</si>
  <si>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</si>
  <si>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</si>
  <si>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</si>
  <si>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</si>
  <si>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</si>
  <si>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</si>
  <si>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</si>
  <si>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</si>
  <si>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</si>
  <si>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</si>
  <si>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</si>
  <si>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</si>
  <si>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</si>
  <si>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</si>
  <si>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</si>
  <si>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</si>
  <si>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</si>
  <si>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</si>
  <si>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</si>
  <si>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</si>
  <si>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</si>
  <si>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</si>
  <si>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</si>
  <si>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</si>
  <si>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</si>
  <si>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</si>
  <si>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</si>
  <si>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</si>
  <si>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</si>
  <si>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</si>
  <si>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</si>
  <si>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</si>
  <si>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</si>
  <si>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</si>
  <si>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</si>
  <si>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</si>
  <si>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</si>
  <si>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</si>
  <si>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</si>
  <si>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</si>
  <si>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</si>
  <si>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</si>
  <si>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</si>
  <si>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</si>
  <si>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</si>
  <si>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</si>
  <si>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</si>
  <si>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</si>
  <si>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</si>
  <si>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</si>
  <si>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</si>
  <si>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</si>
  <si>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</si>
  <si>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</si>
  <si>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</si>
  <si>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</si>
  <si>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</si>
  <si>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</si>
  <si>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</si>
  <si>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</si>
  <si>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</si>
  <si>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</si>
  <si>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</si>
  <si>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</si>
  <si>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</si>
  <si>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</si>
  <si>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</si>
  <si>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</si>
  <si>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</si>
  <si>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</si>
  <si>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</si>
  <si>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</si>
  <si>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</si>
  <si>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</si>
  <si>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</si>
  <si>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</si>
  <si>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</si>
  <si>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</si>
  <si>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</si>
  <si>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</si>
  <si>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</si>
  <si>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</si>
  <si>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</si>
  <si>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</si>
  <si>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</si>
  <si>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</si>
  <si>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</si>
  <si>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</si>
  <si>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</si>
  <si>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</si>
  <si>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</si>
  <si>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</si>
  <si>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</si>
  <si>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</si>
  <si>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</si>
  <si>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</si>
  <si>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</si>
  <si>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</si>
  <si>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</si>
  <si>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</si>
  <si>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</si>
  <si>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</si>
  <si>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</si>
  <si>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</si>
  <si>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</si>
  <si>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</si>
  <si>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</si>
  <si>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</si>
  <si>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</si>
  <si>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</si>
  <si>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</si>
  <si>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</si>
  <si>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</si>
  <si>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</si>
  <si>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</si>
  <si>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</si>
  <si>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</si>
  <si>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</si>
  <si>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</si>
  <si>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</si>
  <si>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</si>
  <si>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</si>
  <si>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</si>
  <si>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</si>
  <si>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</si>
  <si>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</si>
  <si>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</si>
  <si>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</si>
  <si>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</si>
  <si>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</si>
  <si>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</si>
  <si>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</si>
  <si>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</si>
  <si>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</si>
  <si>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</si>
  <si>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</si>
  <si>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</si>
  <si>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</si>
  <si>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</si>
  <si>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</si>
  <si>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</si>
  <si>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</si>
  <si>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</si>
  <si>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</si>
  <si>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</si>
  <si>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</si>
  <si>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</si>
  <si>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</si>
  <si>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</si>
  <si>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</si>
  <si>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</si>
  <si>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</si>
  <si>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</si>
  <si>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</si>
  <si>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</si>
  <si>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</si>
  <si>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</si>
  <si>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</si>
  <si>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</si>
  <si>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</si>
  <si>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</si>
  <si>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</si>
  <si>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</si>
  <si>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</si>
  <si>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</si>
  <si>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</si>
  <si>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</si>
  <si>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</si>
  <si>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</si>
  <si>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</si>
  <si>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</si>
  <si>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</si>
  <si>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</si>
  <si>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</si>
  <si>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</si>
  <si>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</si>
  <si>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</si>
  <si>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</si>
  <si>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</si>
  <si>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</si>
  <si>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</si>
  <si>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</si>
  <si>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</si>
  <si>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</si>
  <si>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</si>
  <si>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</si>
  <si>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</si>
  <si>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</si>
  <si>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</si>
  <si>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</si>
  <si>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</si>
  <si>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</si>
  <si>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</si>
  <si>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</si>
  <si>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</si>
  <si>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</si>
  <si>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</si>
  <si>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</si>
  <si>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</si>
  <si>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</si>
  <si>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</si>
  <si>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</si>
  <si>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</si>
  <si>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</si>
  <si>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</si>
  <si>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</si>
  <si>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</si>
  <si>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</si>
  <si>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</si>
  <si>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</si>
  <si>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</si>
  <si>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</si>
  <si>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</si>
  <si>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</si>
  <si>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</si>
  <si>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</si>
  <si>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</si>
  <si>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</si>
  <si>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</si>
  <si>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</si>
  <si>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</si>
  <si>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</si>
  <si>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</si>
  <si>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</si>
  <si>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</si>
  <si>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</si>
  <si>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</si>
  <si>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</si>
  <si>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</si>
  <si>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</si>
  <si>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</si>
  <si>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</si>
  <si>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</si>
  <si>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</si>
  <si>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</si>
  <si>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</si>
  <si>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</si>
  <si>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</si>
  <si>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</si>
  <si>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</si>
  <si>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</si>
  <si>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</si>
  <si>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</si>
  <si>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</si>
  <si>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</si>
  <si>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</si>
  <si>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</si>
  <si>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</si>
  <si>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</si>
  <si>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</si>
  <si>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</si>
  <si>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</si>
  <si>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</si>
  <si>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</si>
  <si>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</si>
  <si>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</si>
  <si>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</si>
  <si>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</si>
  <si>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</si>
  <si>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</si>
  <si>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</si>
  <si>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</si>
  <si>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</si>
  <si>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</si>
  <si>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</si>
  <si>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</si>
  <si>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</si>
  <si>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</si>
  <si>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</si>
  <si>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</si>
  <si>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</si>
  <si>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</si>
  <si>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</si>
  <si>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</si>
  <si>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</si>
  <si>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</si>
  <si>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</si>
  <si>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</si>
  <si>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</si>
  <si>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</si>
  <si>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</si>
  <si>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</si>
  <si>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</si>
  <si>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</si>
  <si>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</si>
  <si>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</si>
  <si>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</si>
  <si>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</si>
  <si>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</si>
  <si>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</si>
  <si>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</si>
  <si>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</si>
  <si>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</si>
  <si>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</si>
  <si>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</si>
  <si>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</si>
  <si>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</si>
  <si>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</si>
  <si>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</si>
  <si>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</si>
  <si>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</si>
  <si>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</si>
  <si>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</si>
  <si>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</si>
  <si>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</si>
  <si>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</si>
  <si>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</si>
  <si>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</si>
  <si>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</si>
  <si>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</si>
  <si>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</si>
  <si>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</si>
  <si>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</si>
  <si>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</si>
  <si>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</si>
  <si>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</si>
  <si>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</si>
  <si>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</si>
  <si>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</si>
  <si>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</si>
  <si>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</si>
  <si>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</si>
  <si>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</si>
  <si>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</si>
  <si>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</si>
  <si>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</si>
  <si>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</si>
  <si>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</si>
  <si>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</si>
  <si>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</si>
  <si>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</si>
  <si>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</si>
  <si>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</si>
  <si>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</si>
  <si>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</si>
  <si>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</si>
  <si>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</si>
  <si>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</si>
  <si>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</si>
  <si>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</si>
  <si>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</si>
  <si>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</si>
  <si>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</si>
  <si>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</si>
  <si>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</si>
  <si>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</si>
  <si>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</si>
  <si>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</si>
  <si>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</si>
  <si>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</si>
  <si>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</si>
  <si>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</si>
  <si>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</si>
  <si>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</si>
  <si>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</si>
  <si>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</si>
  <si>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</si>
  <si>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</si>
  <si>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</si>
  <si>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</si>
  <si>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</si>
  <si>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</si>
  <si>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</si>
  <si>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</si>
  <si>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</si>
  <si>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</si>
  <si>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</si>
  <si>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</si>
  <si>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</si>
  <si>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</si>
  <si>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</si>
  <si>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</si>
  <si>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</si>
  <si>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</si>
  <si>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</si>
  <si>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</si>
  <si>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</si>
  <si>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</si>
  <si>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</si>
  <si>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</si>
  <si>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</si>
  <si>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</si>
  <si>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</si>
  <si>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</si>
  <si>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</si>
  <si>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</si>
  <si>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</si>
  <si>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</si>
  <si>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</si>
  <si>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</si>
  <si>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</si>
  <si>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</si>
  <si>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</si>
  <si>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</si>
  <si>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</si>
  <si>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</si>
  <si>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</si>
  <si>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</si>
  <si>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</si>
  <si>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</si>
  <si>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</si>
  <si>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</si>
  <si>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</si>
  <si>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</si>
  <si>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</si>
  <si>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</si>
  <si>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</si>
  <si>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</si>
  <si>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</si>
  <si>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</si>
  <si>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</si>
  <si>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</si>
  <si>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</si>
  <si>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</si>
  <si>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</si>
  <si>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</si>
  <si>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</si>
  <si>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</si>
  <si>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</si>
  <si>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</si>
  <si>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</si>
  <si>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</si>
  <si>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</si>
  <si>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</si>
  <si>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</si>
  <si>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</si>
  <si>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</si>
  <si>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</si>
  <si>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</si>
  <si>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</si>
  <si>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</si>
  <si>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</si>
  <si>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</si>
  <si>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</si>
  <si>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</si>
  <si>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</si>
  <si>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</si>
  <si>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</si>
  <si>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</si>
  <si>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</si>
  <si>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</si>
  <si>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</si>
  <si>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</si>
  <si>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</si>
  <si>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</si>
  <si>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</si>
  <si>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</si>
  <si>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</si>
  <si>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</si>
  <si>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</si>
  <si>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</si>
  <si>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</si>
  <si>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</si>
  <si>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</si>
  <si>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</si>
  <si>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</si>
  <si>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</si>
  <si>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</si>
  <si>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</si>
  <si>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</si>
  <si>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</si>
  <si>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</si>
  <si>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</si>
  <si>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</si>
  <si>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</si>
  <si>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</si>
  <si>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</si>
  <si>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</si>
  <si>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</si>
  <si>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</si>
  <si>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</si>
  <si>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</si>
  <si>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</si>
  <si>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</si>
  <si>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</si>
  <si>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</si>
  <si>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</si>
  <si>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</si>
  <si>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</si>
  <si>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</si>
  <si>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</si>
  <si>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</si>
  <si>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</si>
  <si>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</si>
  <si>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</si>
  <si>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</si>
  <si>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</si>
  <si>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</si>
  <si>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</si>
  <si>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</si>
  <si>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</si>
  <si>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</si>
  <si>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</si>
  <si>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</si>
  <si>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</si>
  <si>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</si>
  <si>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</si>
  <si>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</si>
  <si>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</si>
  <si>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</si>
  <si>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</si>
  <si>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</si>
  <si>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</si>
  <si>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</si>
  <si>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</si>
  <si>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</si>
  <si>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</si>
  <si>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</si>
  <si>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</si>
  <si>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</si>
  <si>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</si>
  <si>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</si>
  <si>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</si>
  <si>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</si>
  <si>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</si>
  <si>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</si>
  <si>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</si>
  <si>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</si>
  <si>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</si>
  <si>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</si>
  <si>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</si>
  <si>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</si>
  <si>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</si>
  <si>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</si>
  <si>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</si>
  <si>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</si>
  <si>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</si>
  <si>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</si>
  <si>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</si>
  <si>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</si>
  <si>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</si>
  <si>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</si>
  <si>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</si>
  <si>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</si>
  <si>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</si>
  <si>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</si>
  <si>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</si>
  <si>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</si>
  <si>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</si>
  <si>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</si>
  <si>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</si>
  <si>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</si>
  <si>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</si>
  <si>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</si>
  <si>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</si>
  <si>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</si>
  <si>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</si>
  <si>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</si>
  <si>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</si>
  <si>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</si>
  <si>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</si>
  <si>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</si>
  <si>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</si>
  <si>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</si>
  <si>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</si>
  <si>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</si>
  <si>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</si>
  <si>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</si>
  <si>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</si>
  <si>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</si>
  <si>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</si>
  <si>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</si>
  <si>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</si>
  <si>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</si>
  <si>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</si>
  <si>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</si>
  <si>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</si>
  <si>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</si>
  <si>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</si>
  <si>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</si>
  <si>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</si>
  <si>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</si>
  <si>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</si>
  <si>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</si>
  <si>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</si>
  <si>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</si>
  <si>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</si>
  <si>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</si>
  <si>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</si>
  <si>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</si>
  <si>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</si>
  <si>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</si>
  <si>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</si>
  <si>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</si>
  <si>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</si>
  <si>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</si>
  <si>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</si>
  <si>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</si>
  <si>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</si>
  <si>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</si>
  <si>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</si>
  <si>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</si>
  <si>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</si>
  <si>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</si>
  <si>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</si>
  <si>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</si>
  <si>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</si>
  <si>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</si>
  <si>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</si>
  <si>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</si>
  <si>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</si>
  <si>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</si>
  <si>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</si>
  <si>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</si>
  <si>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</si>
  <si>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</si>
  <si>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</si>
  <si>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</si>
  <si>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</si>
  <si>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</si>
  <si>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</si>
  <si>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</si>
  <si>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</si>
  <si>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</si>
  <si>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</si>
  <si>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</si>
  <si>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</si>
  <si>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</si>
  <si>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</si>
  <si>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</si>
  <si>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</si>
  <si>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</si>
  <si>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</si>
  <si>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</si>
  <si>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</si>
  <si>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</si>
  <si>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</si>
  <si>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</si>
  <si>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</si>
  <si>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</si>
  <si>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</si>
  <si>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</si>
  <si>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</si>
  <si>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</si>
  <si>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</si>
  <si>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</si>
  <si>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</si>
  <si>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</si>
  <si>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</si>
  <si>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</si>
  <si>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</si>
  <si>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</si>
  <si>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</si>
  <si>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</si>
  <si>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</si>
  <si>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</si>
  <si>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</si>
  <si>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</si>
  <si>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</si>
  <si>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</si>
  <si>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</si>
  <si>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</si>
  <si>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</si>
  <si>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</si>
  <si>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</si>
  <si>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</si>
  <si>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</si>
  <si>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</si>
  <si>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</si>
  <si>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</si>
  <si>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</si>
  <si>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</si>
  <si>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</si>
  <si>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</si>
  <si>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</si>
  <si>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</si>
  <si>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</si>
  <si>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</si>
  <si>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</si>
  <si>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</si>
  <si>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</si>
  <si>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</si>
  <si>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</si>
  <si>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</si>
  <si>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</si>
  <si>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</si>
  <si>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</si>
  <si>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</si>
  <si>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</si>
  <si>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</si>
  <si>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</si>
  <si>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</si>
  <si>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</si>
  <si>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</si>
  <si>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</si>
  <si>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</si>
  <si>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</si>
  <si>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</si>
  <si>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</si>
  <si>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</si>
  <si>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</si>
  <si>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</si>
  <si>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</si>
  <si>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</si>
  <si>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</si>
  <si>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</si>
  <si>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</si>
  <si>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</si>
  <si>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</si>
  <si>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</si>
  <si>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</si>
  <si>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</si>
  <si>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</si>
  <si>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</si>
  <si>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</si>
  <si>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</si>
  <si>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</si>
  <si>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</si>
  <si>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</si>
  <si>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</si>
  <si>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</si>
  <si>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</si>
  <si>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</si>
  <si>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</si>
  <si>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</si>
  <si>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</si>
  <si>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</si>
  <si>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</si>
  <si>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</si>
  <si>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</si>
  <si>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</si>
  <si>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</si>
  <si>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</si>
  <si>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</si>
  <si>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</si>
  <si>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</si>
  <si>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</si>
  <si>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</si>
  <si>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</si>
  <si>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</si>
  <si>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</si>
  <si>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</si>
  <si>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</si>
  <si>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</si>
  <si>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</si>
  <si>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</si>
  <si>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</si>
  <si>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</si>
  <si>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</si>
  <si>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</si>
  <si>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</si>
  <si>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</si>
  <si>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</si>
  <si>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</si>
  <si>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</si>
  <si>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</si>
  <si>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</si>
  <si>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</si>
  <si>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</si>
  <si>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</si>
  <si>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</si>
  <si>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</si>
  <si>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</si>
  <si>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</si>
  <si>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</si>
  <si>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</si>
  <si>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</si>
  <si>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</si>
  <si>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</si>
  <si>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</si>
  <si>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</si>
  <si>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</si>
  <si>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</si>
  <si>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</si>
  <si>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</si>
  <si>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</si>
  <si>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</si>
  <si>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</si>
  <si>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</si>
  <si>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</si>
  <si>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</si>
  <si>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</si>
  <si>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</si>
  <si>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</si>
  <si>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</si>
  <si>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</si>
  <si>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</si>
  <si>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</si>
  <si>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</si>
  <si>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</si>
  <si>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</si>
  <si>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</si>
  <si>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</si>
  <si>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</si>
  <si>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</si>
  <si>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</si>
  <si>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</si>
  <si>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</si>
  <si>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</si>
  <si>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</si>
  <si>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</si>
  <si>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</si>
  <si>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</si>
  <si>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</si>
  <si>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</si>
  <si>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</si>
  <si>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</si>
  <si>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</si>
  <si>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</si>
  <si>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</si>
  <si>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</si>
  <si>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</si>
  <si>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</si>
  <si>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</si>
  <si>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</si>
  <si>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</si>
  <si>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</si>
  <si>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</si>
  <si>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</si>
  <si>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</si>
  <si>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</si>
  <si>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</si>
  <si>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</si>
  <si>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</si>
  <si>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</si>
  <si>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</si>
  <si>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</si>
  <si>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</si>
  <si>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</si>
  <si>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</si>
  <si>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</si>
  <si>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</si>
  <si>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</si>
  <si>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</si>
  <si>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</si>
  <si>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</si>
  <si>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</si>
  <si>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</si>
  <si>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</si>
  <si>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</si>
  <si>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</si>
  <si>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</si>
  <si>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</si>
  <si>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</si>
  <si>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</si>
  <si>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</si>
  <si>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</si>
  <si>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</si>
  <si>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</si>
  <si>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</si>
  <si>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</si>
  <si>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</si>
  <si>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</si>
  <si>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</si>
  <si>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</si>
  <si>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</si>
  <si>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</si>
  <si>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</si>
  <si>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</si>
  <si>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</si>
  <si>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</si>
  <si>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</si>
  <si>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</si>
  <si>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</si>
  <si>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</si>
  <si>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</si>
  <si>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</si>
  <si>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</si>
  <si>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</si>
  <si>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</si>
  <si>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</si>
  <si>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</si>
  <si>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</si>
  <si>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</si>
  <si>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</si>
  <si>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</si>
  <si>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</si>
  <si>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</si>
  <si>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</si>
  <si>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</si>
  <si>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</si>
  <si>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</si>
  <si>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</si>
  <si>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</si>
  <si>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</si>
  <si>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</si>
  <si>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</si>
  <si>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</si>
  <si>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</si>
  <si>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</si>
  <si>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</si>
  <si>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</si>
  <si>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</si>
  <si>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</si>
  <si>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</si>
  <si>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</si>
  <si>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</si>
  <si>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</si>
  <si>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</si>
  <si>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</si>
  <si>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</si>
  <si>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</si>
  <si>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</si>
  <si>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</si>
  <si>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</si>
  <si>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</si>
  <si>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</si>
  <si>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</si>
  <si>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</si>
  <si>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</si>
  <si>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</si>
  <si>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</si>
  <si>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</si>
  <si>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</si>
  <si>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</si>
  <si>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</si>
  <si>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</si>
  <si>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</si>
  <si>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</si>
  <si>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</si>
  <si>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</si>
  <si>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</si>
  <si>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</si>
  <si>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</si>
  <si>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</si>
  <si>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</si>
  <si>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</si>
  <si>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</si>
  <si>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</si>
  <si>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</si>
  <si>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</si>
  <si>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</si>
  <si>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</si>
  <si>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</si>
  <si>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</si>
  <si>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</si>
  <si>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</si>
  <si>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</si>
  <si>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</si>
  <si>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</si>
  <si>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</si>
  <si>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</si>
  <si>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</si>
  <si>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</si>
  <si>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</si>
  <si>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</si>
  <si>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</si>
  <si>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</si>
  <si>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</si>
  <si>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</si>
  <si>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</si>
  <si>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</si>
  <si>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</si>
  <si>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</si>
  <si>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</si>
  <si>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</si>
  <si>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</si>
  <si>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</si>
  <si>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</si>
  <si>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</si>
  <si>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</si>
  <si>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</si>
  <si>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</si>
  <si>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</si>
  <si>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</si>
  <si>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</si>
  <si>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</si>
  <si>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</si>
  <si>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</si>
  <si>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</si>
  <si>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</si>
  <si>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</si>
  <si>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</si>
  <si>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</si>
  <si>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</si>
  <si>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</si>
  <si>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</si>
  <si>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</si>
  <si>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</si>
  <si>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</si>
  <si>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</si>
  <si>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</si>
  <si>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</si>
  <si>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</si>
  <si>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</si>
  <si>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</si>
  <si>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</si>
  <si>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</si>
  <si>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</si>
  <si>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</si>
  <si>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</si>
  <si>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</si>
  <si>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</si>
  <si>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</si>
  <si>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</si>
  <si>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</si>
  <si>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</si>
  <si>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</si>
  <si>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</si>
  <si>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</si>
  <si>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</si>
  <si>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</si>
  <si>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</si>
  <si>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</si>
  <si>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</si>
  <si>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</si>
  <si>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</si>
  <si>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</si>
  <si>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</si>
  <si>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</si>
  <si>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</si>
  <si>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</si>
  <si>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</si>
  <si>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</si>
  <si>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</si>
  <si>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</si>
  <si>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</si>
  <si>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</si>
  <si>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</si>
  <si>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</si>
  <si>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</si>
  <si>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</si>
  <si>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</si>
  <si>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</si>
  <si>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</si>
  <si>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</si>
  <si>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</si>
  <si>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</si>
  <si>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</si>
  <si>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</si>
  <si>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</si>
  <si>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</si>
  <si>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</si>
  <si>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</si>
  <si>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</si>
  <si>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</si>
  <si>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</si>
  <si>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</si>
  <si>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</si>
  <si>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</si>
  <si>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</si>
  <si>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</si>
  <si>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</si>
  <si>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</si>
  <si>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</si>
  <si>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</si>
  <si>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</si>
  <si>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</si>
  <si>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</si>
  <si>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</si>
  <si>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</si>
  <si>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</si>
  <si>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</si>
  <si>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</si>
  <si>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</si>
  <si>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</si>
  <si>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</si>
  <si>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</si>
  <si>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</si>
  <si>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</si>
  <si>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</si>
  <si>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</si>
  <si>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</si>
  <si>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</si>
  <si>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</si>
  <si>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</si>
  <si>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</si>
  <si>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</si>
  <si>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</si>
  <si>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</si>
  <si>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</si>
  <si>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</si>
  <si>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</si>
  <si>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</si>
  <si>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</si>
  <si>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</si>
  <si>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</si>
  <si>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</si>
  <si>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</si>
  <si>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</si>
  <si>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</si>
  <si>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</si>
  <si>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</si>
  <si>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</si>
  <si>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</si>
  <si>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</si>
  <si>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</si>
  <si>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</si>
  <si>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</si>
  <si>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</si>
  <si>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</si>
  <si>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</si>
  <si>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</si>
  <si>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</si>
  <si>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</si>
  <si>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</si>
  <si>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</si>
  <si>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</si>
  <si>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</si>
  <si>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</si>
  <si>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</si>
  <si>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</si>
  <si>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</si>
  <si>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</si>
  <si>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</si>
  <si>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</si>
  <si>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</si>
  <si>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</si>
  <si>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</si>
  <si>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</si>
  <si>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</si>
  <si>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</si>
  <si>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</si>
  <si>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</si>
  <si>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</si>
  <si>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</si>
  <si>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</si>
  <si>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</si>
  <si>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</si>
  <si>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</si>
  <si>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</si>
  <si>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</si>
  <si>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</si>
  <si>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</si>
  <si>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</si>
  <si>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</si>
  <si>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</si>
  <si>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</si>
  <si>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</si>
  <si>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</si>
  <si>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</si>
  <si>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</si>
  <si>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</si>
  <si>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</si>
  <si>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</si>
  <si>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</si>
  <si>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</si>
  <si>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</si>
  <si>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</si>
  <si>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</si>
  <si>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</si>
  <si>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</si>
  <si>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</si>
  <si>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</si>
  <si>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</si>
  <si>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</si>
  <si>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</si>
  <si>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</si>
  <si>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</si>
  <si>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</si>
  <si>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</si>
  <si>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</si>
  <si>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</si>
  <si>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</si>
  <si>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</si>
  <si>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</si>
  <si>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</si>
  <si>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</si>
  <si>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</si>
  <si>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</si>
  <si>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</si>
  <si>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</si>
  <si>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</si>
  <si>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</si>
  <si>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</si>
  <si>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</si>
  <si>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</si>
  <si>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</si>
  <si>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</si>
  <si>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</si>
  <si>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</si>
  <si>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</si>
  <si>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</si>
  <si>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</si>
  <si>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</si>
  <si>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</si>
  <si>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</si>
  <si>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</si>
  <si>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</si>
  <si>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</si>
  <si>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</si>
  <si>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</si>
  <si>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</si>
  <si>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</si>
  <si>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</si>
  <si>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</si>
  <si>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</si>
  <si>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</si>
  <si>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</si>
  <si>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</si>
  <si>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</si>
  <si>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</si>
  <si>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</si>
  <si>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</si>
  <si>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</si>
  <si>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</si>
  <si>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</si>
  <si>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</si>
  <si>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</si>
  <si>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</si>
  <si>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</si>
  <si>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</si>
  <si>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</si>
  <si>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</si>
  <si>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</si>
  <si>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</si>
  <si>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</si>
  <si>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</si>
  <si>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</si>
  <si>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</si>
  <si>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</si>
  <si>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</si>
  <si>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</si>
  <si>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</si>
  <si>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</si>
  <si>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</si>
  <si>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</si>
  <si>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</si>
  <si>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</si>
  <si>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</si>
  <si>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</si>
  <si>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</si>
  <si>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</si>
  <si>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</si>
  <si>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</si>
  <si>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</si>
  <si>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</si>
  <si>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</si>
  <si>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</si>
  <si>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</si>
  <si>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</si>
  <si>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</si>
  <si>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</si>
  <si>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</si>
  <si>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</si>
  <si>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</si>
  <si>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</si>
  <si>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</si>
  <si>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</si>
  <si>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</si>
  <si>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</si>
  <si>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</si>
  <si>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</si>
  <si>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</si>
  <si>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</si>
  <si>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</si>
  <si>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</si>
  <si>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</si>
  <si>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</si>
  <si>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</si>
  <si>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</si>
  <si>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</si>
  <si>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</si>
  <si>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</si>
  <si>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</si>
  <si>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</si>
  <si>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</si>
  <si>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</si>
  <si>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</si>
  <si>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</si>
  <si>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</si>
  <si>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</si>
  <si>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</si>
  <si>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</si>
  <si>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</si>
  <si>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</si>
  <si>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</si>
  <si>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</si>
  <si>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</si>
  <si>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</si>
  <si>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</si>
  <si>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</si>
  <si>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</si>
  <si>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</si>
  <si>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</si>
  <si>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</si>
  <si>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</si>
  <si>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</si>
  <si>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</si>
  <si>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</si>
  <si>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</si>
  <si>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</si>
  <si>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</si>
  <si>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</si>
  <si>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</si>
  <si>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</si>
  <si>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</si>
  <si>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</si>
  <si>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</si>
  <si>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</si>
  <si>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</si>
  <si>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</si>
  <si>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</si>
  <si>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</si>
  <si>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</si>
  <si>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</si>
  <si>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</si>
  <si>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</si>
  <si>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</si>
  <si>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</si>
  <si>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</si>
  <si>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</si>
  <si>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</si>
  <si>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</si>
  <si>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</si>
  <si>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</si>
  <si>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</si>
  <si>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</si>
  <si>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</si>
  <si>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</si>
  <si>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</si>
  <si>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</si>
  <si>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</si>
  <si>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</si>
  <si>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</si>
  <si>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</si>
  <si>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</si>
  <si>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</si>
  <si>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</si>
  <si>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</si>
  <si>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</si>
  <si>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</si>
  <si>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</si>
  <si>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</si>
  <si>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</si>
  <si>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</si>
  <si>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</si>
  <si>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</si>
  <si>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</si>
  <si>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</si>
  <si>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</si>
  <si>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</si>
  <si>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</si>
  <si>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</si>
  <si>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</si>
  <si>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</si>
  <si>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</si>
  <si>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</si>
  <si>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</si>
  <si>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</si>
  <si>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</si>
  <si>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</si>
  <si>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</si>
  <si>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</si>
  <si>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</si>
  <si>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</si>
  <si>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</si>
  <si>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</si>
  <si>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</si>
  <si>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</si>
  <si>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</si>
  <si>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</si>
  <si>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</si>
  <si>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</si>
  <si>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</si>
  <si>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</si>
  <si>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</si>
  <si>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</si>
  <si>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</si>
  <si>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</si>
  <si>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</si>
  <si>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</si>
  <si>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</si>
  <si>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</si>
  <si>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</si>
  <si>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</si>
  <si>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</si>
  <si>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</si>
  <si>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</si>
  <si>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</si>
  <si>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</si>
  <si>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</si>
  <si>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</si>
  <si>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</si>
  <si>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</si>
  <si>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</si>
  <si>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</si>
  <si>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</si>
  <si>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</si>
  <si>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</si>
  <si>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</si>
  <si>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</si>
  <si>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</si>
  <si>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</si>
  <si>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</si>
  <si>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</si>
  <si>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</si>
  <si>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</si>
  <si>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</si>
  <si>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</si>
  <si>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</si>
  <si>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</si>
  <si>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</si>
  <si>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</si>
  <si>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</si>
  <si>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</si>
  <si>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</si>
  <si>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</si>
  <si>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</si>
  <si>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</si>
  <si>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</si>
  <si>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</si>
  <si>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</si>
  <si>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</si>
  <si>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</si>
  <si>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</si>
  <si>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</si>
  <si>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</si>
  <si>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</si>
  <si>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</si>
  <si>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</si>
  <si>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</si>
  <si>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</si>
  <si>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</si>
  <si>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</si>
  <si>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</si>
  <si>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</si>
  <si>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</si>
  <si>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</si>
  <si>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</si>
  <si>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</si>
  <si>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</si>
  <si>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</si>
  <si>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</si>
  <si>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</si>
  <si>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</si>
  <si>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</si>
  <si>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</si>
  <si>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</si>
  <si>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</si>
  <si>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</si>
  <si>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</si>
  <si>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</si>
  <si>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</si>
  <si>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</si>
  <si>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</si>
  <si>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</si>
  <si>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</si>
  <si>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</si>
  <si>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</si>
  <si>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</si>
  <si>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</si>
  <si>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</si>
  <si>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</si>
  <si>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</si>
  <si>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</si>
  <si>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</si>
  <si>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</si>
  <si>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</si>
  <si>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</si>
  <si>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</si>
  <si>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</si>
  <si>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</si>
  <si>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</si>
  <si>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</si>
  <si>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</si>
  <si>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</si>
  <si>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</si>
  <si>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</si>
  <si>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</si>
  <si>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</si>
  <si>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</si>
  <si>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</si>
  <si>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</si>
  <si>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</si>
  <si>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</si>
  <si>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</si>
  <si>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</si>
  <si>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</si>
  <si>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</si>
  <si>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</si>
  <si>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</si>
  <si>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</si>
  <si>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</si>
  <si>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</si>
  <si>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</si>
  <si>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</si>
  <si>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</si>
  <si>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</si>
  <si>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</si>
  <si>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</si>
  <si>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</si>
  <si>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</si>
  <si>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</si>
  <si>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</si>
  <si>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</si>
  <si>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</si>
  <si>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</si>
  <si>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</si>
  <si>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</si>
  <si>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</si>
  <si>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</si>
  <si>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</si>
  <si>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</si>
  <si>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</si>
  <si>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</si>
  <si>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</si>
  <si>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</si>
  <si>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</si>
  <si>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</si>
  <si>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</si>
  <si>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</si>
  <si>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</si>
  <si>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</si>
  <si>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</si>
  <si>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</si>
  <si>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</si>
  <si>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</si>
  <si>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</si>
  <si>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</si>
  <si>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</si>
  <si>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</si>
  <si>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</si>
  <si>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</si>
  <si>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</si>
  <si>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</si>
  <si>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</si>
  <si>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</si>
  <si>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</si>
  <si>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</si>
  <si>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</si>
  <si>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</si>
  <si>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</si>
  <si>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</si>
  <si>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</si>
  <si>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</si>
  <si>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</si>
  <si>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</si>
  <si>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</si>
  <si>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</si>
  <si>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</si>
  <si>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</si>
  <si>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</si>
  <si>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</si>
  <si>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</si>
  <si>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</si>
  <si>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</si>
  <si>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</si>
  <si>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</si>
  <si>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</si>
  <si>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</si>
  <si>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</si>
  <si>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</si>
  <si>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</si>
  <si>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</si>
  <si>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</si>
  <si>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</si>
  <si>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</si>
  <si>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</si>
  <si>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</si>
  <si>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</si>
  <si>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</si>
  <si>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</si>
  <si>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</si>
  <si>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</si>
  <si>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</si>
  <si>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</si>
  <si>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</si>
  <si>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</si>
  <si>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</si>
  <si>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</si>
  <si>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</si>
  <si>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</si>
  <si>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</si>
  <si>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</si>
  <si>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</si>
  <si>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</si>
  <si>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</si>
  <si>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</si>
  <si>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</si>
  <si>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</si>
  <si>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</si>
  <si>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</si>
  <si>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</si>
  <si>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</si>
  <si>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</si>
  <si>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</si>
  <si>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</si>
  <si>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</si>
  <si>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</si>
  <si>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</si>
  <si>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</si>
  <si>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</si>
  <si>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</si>
  <si>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</si>
  <si>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</si>
  <si>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</si>
  <si>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</si>
  <si>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</si>
  <si>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</si>
  <si>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</si>
  <si>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</si>
  <si>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</si>
  <si>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</si>
  <si>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</si>
  <si>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</si>
  <si>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</si>
  <si>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</si>
  <si>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</si>
  <si>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</si>
  <si>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</si>
  <si>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</si>
  <si>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</si>
  <si>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</si>
  <si>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</si>
  <si>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</si>
  <si>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</si>
  <si>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</si>
  <si>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</si>
  <si>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</si>
  <si>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</si>
  <si>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</si>
  <si>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</si>
  <si>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</si>
  <si>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</si>
  <si>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</si>
  <si>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</si>
  <si>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</si>
  <si>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</si>
  <si>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</si>
  <si>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</si>
  <si>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</si>
  <si>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</si>
  <si>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</si>
  <si>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</si>
  <si>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</si>
  <si>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</si>
  <si>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</si>
  <si>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</si>
  <si>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</si>
  <si>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</si>
  <si>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</si>
  <si>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</si>
  <si>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</si>
  <si>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</si>
  <si>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</si>
  <si>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</si>
  <si>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</si>
  <si>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</si>
  <si>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</si>
  <si>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</si>
  <si>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</si>
  <si>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</si>
  <si>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</si>
  <si>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</si>
  <si>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</si>
  <si>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</si>
  <si>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</si>
  <si>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</si>
  <si>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</si>
  <si>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</si>
  <si>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</si>
  <si>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</si>
  <si>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</si>
  <si>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</si>
  <si>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</si>
  <si>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</si>
  <si>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</si>
  <si>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</si>
  <si>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</si>
  <si>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</si>
  <si>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</si>
  <si>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</si>
  <si>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</si>
  <si>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</si>
  <si>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</si>
  <si>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</si>
  <si>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</si>
  <si>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</si>
  <si>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</si>
  <si>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</si>
  <si>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</si>
  <si>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</si>
  <si>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</si>
  <si>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</si>
  <si>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</si>
  <si>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</si>
  <si>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</si>
  <si>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</si>
  <si>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</si>
  <si>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</si>
  <si>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</si>
  <si>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</si>
  <si>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</si>
  <si>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</si>
  <si>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</si>
  <si>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</si>
  <si>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</si>
  <si>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</si>
  <si>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</si>
  <si>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</si>
  <si>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</si>
  <si>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</si>
  <si>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</si>
  <si>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</si>
  <si>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</si>
  <si>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</si>
  <si>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</si>
  <si>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</si>
  <si>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</si>
  <si>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</si>
  <si>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</si>
  <si>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</si>
  <si>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</si>
  <si>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</si>
  <si>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</si>
  <si>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</si>
  <si>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</si>
  <si>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</si>
  <si>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</si>
  <si>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</si>
  <si>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</si>
  <si>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</si>
  <si>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</si>
  <si>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</si>
  <si>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</si>
  <si>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</si>
  <si>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</si>
  <si>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</si>
  <si>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</si>
  <si>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</si>
  <si>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</si>
  <si>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</si>
  <si>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</si>
  <si>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</si>
  <si>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</si>
  <si>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</si>
  <si>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</si>
  <si>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</si>
  <si>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</si>
  <si>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</si>
  <si>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</si>
  <si>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</si>
  <si>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</si>
  <si>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</si>
  <si>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</si>
  <si>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</si>
  <si>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</si>
  <si>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</si>
  <si>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</si>
  <si>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</si>
  <si>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</si>
  <si>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</si>
  <si>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</si>
  <si>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</si>
  <si>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</si>
  <si>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</si>
  <si>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</si>
  <si>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</si>
  <si>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</si>
  <si>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</si>
  <si>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</si>
  <si>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</si>
  <si>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</si>
  <si>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</si>
  <si>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</si>
  <si>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</si>
  <si>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</si>
  <si>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</si>
  <si>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</si>
  <si>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</si>
  <si>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</si>
  <si>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</si>
  <si>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</si>
  <si>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</si>
  <si>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</si>
  <si>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</si>
  <si>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</si>
  <si>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</si>
  <si>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</si>
  <si>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</si>
  <si>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</si>
  <si>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</si>
  <si>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</si>
  <si>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</si>
  <si>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</si>
  <si>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</si>
  <si>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</si>
  <si>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</si>
  <si>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</si>
  <si>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</si>
  <si>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</si>
  <si>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</si>
  <si>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</si>
  <si>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</si>
  <si>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</si>
  <si>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</si>
  <si>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</si>
  <si>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</si>
  <si>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</si>
  <si>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</si>
  <si>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</si>
  <si>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</si>
  <si>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</si>
  <si>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</si>
  <si>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</si>
  <si>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</si>
  <si>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</si>
  <si>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</si>
  <si>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</si>
  <si>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</si>
  <si>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</si>
  <si>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</si>
  <si>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</si>
  <si>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</si>
  <si>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</si>
  <si>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</si>
  <si>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</si>
  <si>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</si>
  <si>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</si>
  <si>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</si>
  <si>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</si>
  <si>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</si>
  <si>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</si>
  <si>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</si>
  <si>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</si>
  <si>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</si>
  <si>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</si>
  <si>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</si>
  <si>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</si>
  <si>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</si>
  <si>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</si>
  <si>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</si>
  <si>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</si>
  <si>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</si>
  <si>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</si>
  <si>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</si>
  <si>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</si>
  <si>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</si>
  <si>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</si>
  <si>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</si>
  <si>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</si>
  <si>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</si>
  <si>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</si>
  <si>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</si>
  <si>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</si>
  <si>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</si>
  <si>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</si>
  <si>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</si>
  <si>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</si>
  <si>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</si>
  <si>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</si>
  <si>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</si>
  <si>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</si>
  <si>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</si>
  <si>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</si>
  <si>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</si>
  <si>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</si>
  <si>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</si>
  <si>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</si>
  <si>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</si>
  <si>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</si>
  <si>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</si>
  <si>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</si>
  <si>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</si>
  <si>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</si>
  <si>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</si>
  <si>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</si>
  <si>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</si>
  <si>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</si>
  <si>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</si>
  <si>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</si>
  <si>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</si>
  <si>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</si>
  <si>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</si>
  <si>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</si>
  <si>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</si>
  <si>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</si>
  <si>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</si>
  <si>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</si>
  <si>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</si>
  <si>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</si>
  <si>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</si>
  <si>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</si>
  <si>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</si>
  <si>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</si>
  <si>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</si>
  <si>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</si>
  <si>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</si>
  <si>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</si>
  <si>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</si>
  <si>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</si>
  <si>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</si>
  <si>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</si>
  <si>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</si>
  <si>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</si>
  <si>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</si>
  <si>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</si>
  <si>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</si>
  <si>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</si>
  <si>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</si>
  <si>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</si>
  <si>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</si>
  <si>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</si>
  <si>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</si>
  <si>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</si>
  <si>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</si>
  <si>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</si>
  <si>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</si>
  <si>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</si>
  <si>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</si>
  <si>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</si>
  <si>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</si>
  <si>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</si>
  <si>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</si>
  <si>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</si>
  <si>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</si>
  <si>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</si>
  <si>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</si>
  <si>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</si>
  <si>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</si>
  <si>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</si>
  <si>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</si>
  <si>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</si>
  <si>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</si>
  <si>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</si>
  <si>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</si>
  <si>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</si>
  <si>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</si>
  <si>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</si>
  <si>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</si>
  <si>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</si>
  <si>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</si>
  <si>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</si>
  <si>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</si>
  <si>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</si>
  <si>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</si>
  <si>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</si>
  <si>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</si>
  <si>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</si>
  <si>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</si>
  <si>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</si>
  <si>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</si>
  <si>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</si>
  <si>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</si>
  <si>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</si>
  <si>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</si>
  <si>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</si>
  <si>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</si>
  <si>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</si>
  <si>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</si>
  <si>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</si>
  <si>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</si>
  <si>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</si>
  <si>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</si>
  <si>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</si>
  <si>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</si>
  <si>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</si>
  <si>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</si>
  <si>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</si>
  <si>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</si>
  <si>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</si>
  <si>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</si>
  <si>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</si>
  <si>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</si>
  <si>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</si>
  <si>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</si>
  <si>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</si>
  <si>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</si>
  <si>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</si>
  <si>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</si>
  <si>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</si>
  <si>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</si>
  <si>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</si>
  <si>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</si>
  <si>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</si>
  <si>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</si>
  <si>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</si>
  <si>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</si>
  <si>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</si>
  <si>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</si>
  <si>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</si>
  <si>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</si>
  <si>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</si>
  <si>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</si>
  <si>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</si>
  <si>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</si>
  <si>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</si>
  <si>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</si>
  <si>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</si>
  <si>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</si>
  <si>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</si>
  <si>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</si>
  <si>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</si>
  <si>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</si>
  <si>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</si>
  <si>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</si>
  <si>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</si>
  <si>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</si>
  <si>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</si>
  <si>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</si>
  <si>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</si>
  <si>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</si>
  <si>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</si>
  <si>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</si>
  <si>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</si>
  <si>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</si>
  <si>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</si>
  <si>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</si>
  <si>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</si>
  <si>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</si>
  <si>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</si>
  <si>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</si>
  <si>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</si>
  <si>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</si>
  <si>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</si>
  <si>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</si>
  <si>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</si>
  <si>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</si>
  <si>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</si>
  <si>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</si>
  <si>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</si>
  <si>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</si>
  <si>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</si>
  <si>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</si>
  <si>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</si>
  <si>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</si>
  <si>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</si>
  <si>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</si>
  <si>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</si>
  <si>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</si>
  <si>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</si>
  <si>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</si>
  <si>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</si>
  <si>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</si>
  <si>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</si>
  <si>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</si>
  <si>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</si>
  <si>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</si>
  <si>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</si>
  <si>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</si>
  <si>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</si>
  <si>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</si>
  <si>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</si>
  <si>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</si>
  <si>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</si>
  <si>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</si>
  <si>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</si>
  <si>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</si>
  <si>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</si>
  <si>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</si>
  <si>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</si>
  <si>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</si>
  <si>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</si>
  <si>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</si>
  <si>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</si>
  <si>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</si>
  <si>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</si>
  <si>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</si>
  <si>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</si>
  <si>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</si>
  <si>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</si>
  <si>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</si>
  <si>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</si>
  <si>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</si>
  <si>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</si>
  <si>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</si>
  <si>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</si>
  <si>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</si>
  <si>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</si>
  <si>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</si>
  <si>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</si>
  <si>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</si>
  <si>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</si>
  <si>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</si>
  <si>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</si>
  <si>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</si>
  <si>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</si>
  <si>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</si>
  <si>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</si>
  <si>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</si>
  <si>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</si>
  <si>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</si>
  <si>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</si>
  <si>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</si>
  <si>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</si>
  <si>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</si>
  <si>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</si>
  <si>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</si>
  <si>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</si>
  <si>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</si>
  <si>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</si>
  <si>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</si>
  <si>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</si>
  <si>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</si>
  <si>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</si>
  <si>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</si>
  <si>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</si>
  <si>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</si>
  <si>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</si>
  <si>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</si>
  <si>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</si>
  <si>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</si>
  <si>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</si>
  <si>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</si>
  <si>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</si>
  <si>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</si>
  <si>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</si>
  <si>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</si>
  <si>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</si>
  <si>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</si>
  <si>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</si>
  <si>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</si>
  <si>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</si>
  <si>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</si>
  <si>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</si>
  <si>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</si>
  <si>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</si>
  <si>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</si>
  <si>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</si>
  <si>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</si>
  <si>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</si>
  <si>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</si>
  <si>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</si>
  <si>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</si>
  <si>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</si>
  <si>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</si>
  <si>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</si>
  <si>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</si>
  <si>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</si>
  <si>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</si>
  <si>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</si>
  <si>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</si>
  <si>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</si>
  <si>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</si>
  <si>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</si>
  <si>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</si>
  <si>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</si>
  <si>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</si>
  <si>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</si>
  <si>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</si>
  <si>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</si>
  <si>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</si>
  <si>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</si>
  <si>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</si>
  <si>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</si>
  <si>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</si>
  <si>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</si>
  <si>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</si>
  <si>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</si>
  <si>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</si>
  <si>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</si>
  <si>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</si>
  <si>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</si>
  <si>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</si>
  <si>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</si>
  <si>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</si>
  <si>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</si>
  <si>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</si>
  <si>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</si>
  <si>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</si>
  <si>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</si>
  <si>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</si>
  <si>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</si>
  <si>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</si>
  <si>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</si>
  <si>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</si>
  <si>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</si>
  <si>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</si>
  <si>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</si>
  <si>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</si>
  <si>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</si>
  <si>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</si>
  <si>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</si>
  <si>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</si>
  <si>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</si>
  <si>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</si>
  <si>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</si>
  <si>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</si>
  <si>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</si>
  <si>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</si>
  <si>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</si>
  <si>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</si>
  <si>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</si>
  <si>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</si>
  <si>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</si>
  <si>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</si>
  <si>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</si>
  <si>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</si>
  <si>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</si>
  <si>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</si>
  <si>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</si>
  <si>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</si>
  <si>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</si>
  <si>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</si>
  <si>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</si>
  <si>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</si>
  <si>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</si>
  <si>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</si>
  <si>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</si>
  <si>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</si>
  <si>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</si>
  <si>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</si>
  <si>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</si>
  <si>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</si>
  <si>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</si>
  <si>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</si>
  <si>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</si>
  <si>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</si>
  <si>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</si>
  <si>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</si>
  <si>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</si>
  <si>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</si>
  <si>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</si>
  <si>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</si>
  <si>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</si>
  <si>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</si>
  <si>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</si>
  <si>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</si>
  <si>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</si>
  <si>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</si>
  <si>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</si>
  <si>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</si>
  <si>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</si>
  <si>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</si>
  <si>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</si>
  <si>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</si>
  <si>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</si>
  <si>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</si>
  <si>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</si>
  <si>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</si>
  <si>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</si>
  <si>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</si>
  <si>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</si>
  <si>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</si>
  <si>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</si>
  <si>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</si>
  <si>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</si>
  <si>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</si>
  <si>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</si>
  <si>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</si>
  <si>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</si>
  <si>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</si>
  <si>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</si>
  <si>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</si>
  <si>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</si>
  <si>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</si>
  <si>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</si>
  <si>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</si>
  <si>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</si>
  <si>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</si>
  <si>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</si>
  <si>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</si>
  <si>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</si>
  <si>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</si>
  <si>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</si>
  <si>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</si>
  <si>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</si>
  <si>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</si>
  <si>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</si>
  <si>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</si>
  <si>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</si>
  <si>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</si>
  <si>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</si>
  <si>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</si>
  <si>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</si>
  <si>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</si>
  <si>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</si>
  <si>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</si>
  <si>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</si>
  <si>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</si>
  <si>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</si>
  <si>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</si>
  <si>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</si>
  <si>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</si>
  <si>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</si>
  <si>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</si>
  <si>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</si>
  <si>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</si>
  <si>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</si>
  <si>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</si>
  <si>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</si>
  <si>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</si>
  <si>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</si>
  <si>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</si>
  <si>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</si>
  <si>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</si>
  <si>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</si>
  <si>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</si>
  <si>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</si>
  <si>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</si>
  <si>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</si>
  <si>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</si>
  <si>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</si>
  <si>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</si>
  <si>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</si>
  <si>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</si>
  <si>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</si>
  <si>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</si>
  <si>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</si>
  <si>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</si>
  <si>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</si>
  <si>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</si>
  <si>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</si>
  <si>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</si>
  <si>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</si>
  <si>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</si>
  <si>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</si>
  <si>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</si>
  <si>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</si>
  <si>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</si>
  <si>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</si>
  <si>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</si>
  <si>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</si>
  <si>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</si>
  <si>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</si>
  <si>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</si>
  <si>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</si>
  <si>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</si>
  <si>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</si>
  <si>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</si>
  <si>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</si>
  <si>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</si>
  <si>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</si>
  <si>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</si>
  <si>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</si>
  <si>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</si>
  <si>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</si>
  <si>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</si>
  <si>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</si>
  <si>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</si>
  <si>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</si>
  <si>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</si>
  <si>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</si>
  <si>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</si>
  <si>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</si>
  <si>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</si>
  <si>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</si>
  <si>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</si>
  <si>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</si>
  <si>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</si>
  <si>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</si>
  <si>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</si>
  <si>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</si>
  <si>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</si>
  <si>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</si>
  <si>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</si>
  <si>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</si>
  <si>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</si>
  <si>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</si>
  <si>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</si>
  <si>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</si>
  <si>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</si>
  <si>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</si>
  <si>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</si>
  <si>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</si>
  <si>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</si>
  <si>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</si>
  <si>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</si>
  <si>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</si>
  <si>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</si>
  <si>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</si>
  <si>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</si>
  <si>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</si>
  <si>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</si>
  <si>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</si>
  <si>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</si>
  <si>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</si>
  <si>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</si>
  <si>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</si>
  <si>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</si>
  <si>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</si>
  <si>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</si>
  <si>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</si>
  <si>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</si>
  <si>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</si>
  <si>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</si>
  <si>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</si>
  <si>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</si>
  <si>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</si>
  <si>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</si>
  <si>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</si>
  <si>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</si>
  <si>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</si>
  <si>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</si>
  <si>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</si>
  <si>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</si>
  <si>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</si>
  <si>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</si>
  <si>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</si>
  <si>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</si>
  <si>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</si>
  <si>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</si>
  <si>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</si>
  <si>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</si>
  <si>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</si>
  <si>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</si>
  <si>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</si>
  <si>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</si>
  <si>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</si>
  <si>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</si>
  <si>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</si>
  <si>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</si>
  <si>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</si>
  <si>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</si>
  <si>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</si>
  <si>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</si>
  <si>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</si>
  <si>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</si>
  <si>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</si>
  <si>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</si>
  <si>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</si>
  <si>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</si>
  <si>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</si>
  <si>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</si>
  <si>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</si>
  <si>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</si>
  <si>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</si>
  <si>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</si>
  <si>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</si>
  <si>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</si>
  <si>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</si>
  <si>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</si>
  <si>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</si>
  <si>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</si>
  <si>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</si>
  <si>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</si>
  <si>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</si>
  <si>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</si>
  <si>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</si>
  <si>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</si>
  <si>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</si>
  <si>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</si>
  <si>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</si>
  <si>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</si>
  <si>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</si>
  <si>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</si>
  <si>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</si>
  <si>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</si>
  <si>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</si>
  <si>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</si>
  <si>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</si>
  <si>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</si>
  <si>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</si>
  <si>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</si>
  <si>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</si>
  <si>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</si>
  <si>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</si>
  <si>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</si>
  <si>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</si>
  <si>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</si>
  <si>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</si>
  <si>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</si>
  <si>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</si>
  <si>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</si>
  <si>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</si>
  <si>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</si>
  <si>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</si>
  <si>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</si>
  <si>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</si>
  <si>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</si>
  <si>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</si>
  <si>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</si>
  <si>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</si>
  <si>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</si>
  <si>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</si>
  <si>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</si>
  <si>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</si>
  <si>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</si>
  <si>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</si>
  <si>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</si>
  <si>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</si>
  <si>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</si>
  <si>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</si>
  <si>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</si>
  <si>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</si>
  <si>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</si>
  <si>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</si>
  <si>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</si>
  <si>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</si>
  <si>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</si>
  <si>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</si>
  <si>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</si>
  <si>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</si>
  <si>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</si>
  <si>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</si>
  <si>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</si>
  <si>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</si>
  <si>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</si>
  <si>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</si>
  <si>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</si>
  <si>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</si>
  <si>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</si>
  <si>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</si>
  <si>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</si>
  <si>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</si>
  <si>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</si>
  <si>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</si>
  <si>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</si>
  <si>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</si>
  <si>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</si>
  <si>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</si>
  <si>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</si>
  <si>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</si>
  <si>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</si>
  <si>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</si>
  <si>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</si>
  <si>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</si>
  <si>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</si>
  <si>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</si>
  <si>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</si>
  <si>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</si>
  <si>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</si>
  <si>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</si>
  <si>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</si>
  <si>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</si>
  <si>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</si>
  <si>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</si>
  <si>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</si>
  <si>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</si>
  <si>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</si>
  <si>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</si>
  <si>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</si>
  <si>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</si>
  <si>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</si>
  <si>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</si>
  <si>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</si>
  <si>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</si>
  <si>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</si>
  <si>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</si>
  <si>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</si>
  <si>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</si>
  <si>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</si>
  <si>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</si>
  <si>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</si>
  <si>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</si>
  <si>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</si>
  <si>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</si>
  <si>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</si>
  <si>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</si>
  <si>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</si>
  <si>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</si>
  <si>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</si>
  <si>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</si>
  <si>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</si>
  <si>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</si>
  <si>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</si>
  <si>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</si>
  <si>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</si>
  <si>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</si>
  <si>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</si>
  <si>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</si>
  <si>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</si>
  <si>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</si>
  <si>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</si>
  <si>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</si>
  <si>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</si>
  <si>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</si>
  <si>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</si>
  <si>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</si>
  <si>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</si>
  <si>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</si>
  <si>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</si>
  <si>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</si>
  <si>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</si>
  <si>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</si>
  <si>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</si>
  <si>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</si>
  <si>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</si>
  <si>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</si>
  <si>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</si>
  <si>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</si>
  <si>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</si>
  <si>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</si>
  <si>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</si>
  <si>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</si>
  <si>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</si>
  <si>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</si>
  <si>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</si>
  <si>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</si>
  <si>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</si>
  <si>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</si>
  <si>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</si>
  <si>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</si>
  <si>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</si>
  <si>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</si>
  <si>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</si>
  <si>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</si>
  <si>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</si>
  <si>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</si>
  <si>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</si>
  <si>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</si>
  <si>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</si>
  <si>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</si>
  <si>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</si>
  <si>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</si>
  <si>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</si>
  <si>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</si>
  <si>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</si>
  <si>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</si>
  <si>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</si>
  <si>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</si>
  <si>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</si>
  <si>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</si>
  <si>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</si>
  <si>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</si>
  <si>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</si>
  <si>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</si>
  <si>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</si>
  <si>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</si>
  <si>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</si>
  <si>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</si>
  <si>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</si>
  <si>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</si>
  <si>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</si>
  <si>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</si>
  <si>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</si>
  <si>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</si>
  <si>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</si>
  <si>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</si>
  <si>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</si>
  <si>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</si>
  <si>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</si>
  <si>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</si>
  <si>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</si>
  <si>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</si>
  <si>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</si>
  <si>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</si>
  <si>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</si>
  <si>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</si>
  <si>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</si>
  <si>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</si>
  <si>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</si>
  <si>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</si>
  <si>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</si>
  <si>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</si>
  <si>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</si>
  <si>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</si>
  <si>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</si>
  <si>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</si>
  <si>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</si>
  <si>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</si>
  <si>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</si>
  <si>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</si>
  <si>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</si>
  <si>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</si>
  <si>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</si>
  <si>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</si>
  <si>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</si>
  <si>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</si>
  <si>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</si>
  <si>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</si>
  <si>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</si>
  <si>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</si>
  <si>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</si>
  <si>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</si>
  <si>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</si>
  <si>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</si>
  <si>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</si>
  <si>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</si>
  <si>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</si>
  <si>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</si>
  <si>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</si>
  <si>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</si>
  <si>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</si>
  <si>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</si>
  <si>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</si>
  <si>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</si>
  <si>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</si>
  <si>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</si>
  <si>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</si>
  <si>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</si>
  <si>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</si>
  <si>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</si>
  <si>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</si>
  <si>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</si>
  <si>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</si>
  <si>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</si>
  <si>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</si>
  <si>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</si>
  <si>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</si>
  <si>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</si>
  <si>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</si>
  <si>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</si>
  <si>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</si>
  <si>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</si>
  <si>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</si>
  <si>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</si>
  <si>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</si>
  <si>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</si>
  <si>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</si>
  <si>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</si>
  <si>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</si>
  <si>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</si>
  <si>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</si>
  <si>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</si>
  <si>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</si>
  <si>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</si>
  <si>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</si>
  <si>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</si>
  <si>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</si>
  <si>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</si>
  <si>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</si>
  <si>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</si>
  <si>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</si>
  <si>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</si>
  <si>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</si>
  <si>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</si>
  <si>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</si>
  <si>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</si>
  <si>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</si>
  <si>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</si>
  <si>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</si>
  <si>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</si>
  <si>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</si>
  <si>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</si>
  <si>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</si>
  <si>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</si>
  <si>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</si>
  <si>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</si>
  <si>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</si>
  <si>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</si>
  <si>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</si>
  <si>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</si>
  <si>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</si>
  <si>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</si>
  <si>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</si>
  <si>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</si>
  <si>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</si>
  <si>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</si>
  <si>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</si>
  <si>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</si>
  <si>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</si>
  <si>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</si>
  <si>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</si>
  <si>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</si>
  <si>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</si>
  <si>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</si>
  <si>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</si>
  <si>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</si>
  <si>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</si>
  <si>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</si>
  <si>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</si>
  <si>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</si>
  <si>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</si>
  <si>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</si>
  <si>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</si>
  <si>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</si>
  <si>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</si>
  <si>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</si>
  <si>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</si>
  <si>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</si>
  <si>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</si>
  <si>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</si>
  <si>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</si>
  <si>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</si>
  <si>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</si>
  <si>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</si>
  <si>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</si>
  <si>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</si>
  <si>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</si>
  <si>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</si>
  <si>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</si>
  <si>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</si>
  <si>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</si>
  <si>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</si>
  <si>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</si>
  <si>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</si>
  <si>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</si>
  <si>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</si>
  <si>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</si>
  <si>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</si>
  <si>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</si>
  <si>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</si>
  <si>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</si>
  <si>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</si>
  <si>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</si>
  <si>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</si>
  <si>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</si>
  <si>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</si>
  <si>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</si>
  <si>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</si>
  <si>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</si>
  <si>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</si>
  <si>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</si>
  <si>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</si>
  <si>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</si>
  <si>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</si>
  <si>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</si>
  <si>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</si>
  <si>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</si>
  <si>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</si>
  <si>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</si>
  <si>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</si>
  <si>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</si>
  <si>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</si>
  <si>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</si>
  <si>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</si>
  <si>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</si>
  <si>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</si>
  <si>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</si>
  <si>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</si>
  <si>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</si>
  <si>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</si>
  <si>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</si>
  <si>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</si>
  <si>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</si>
  <si>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</si>
  <si>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</si>
  <si>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</si>
  <si>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</si>
  <si>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</si>
  <si>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</si>
  <si>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</si>
  <si>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</si>
  <si>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</si>
  <si>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</si>
  <si>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</si>
  <si>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</si>
  <si>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</si>
  <si>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</si>
  <si>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</si>
  <si>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</si>
  <si>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</si>
  <si>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</si>
  <si>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</si>
  <si>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</si>
  <si>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</si>
  <si>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</si>
  <si>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</si>
  <si>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</si>
  <si>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</si>
  <si>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</si>
  <si>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</si>
  <si>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</si>
  <si>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</si>
  <si>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</si>
  <si>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</si>
  <si>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</si>
  <si>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</si>
  <si>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</si>
  <si>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</si>
  <si>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</si>
  <si>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</si>
  <si>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</si>
  <si>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</si>
  <si>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</si>
  <si>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</si>
  <si>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</si>
  <si>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</si>
  <si>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</si>
  <si>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</si>
  <si>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</si>
  <si>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</si>
  <si>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</si>
  <si>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</si>
  <si>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</si>
  <si>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</si>
  <si>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</si>
  <si>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</si>
  <si>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</si>
  <si>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</si>
  <si>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</si>
  <si>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</si>
  <si>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</si>
  <si>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</si>
  <si>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</si>
  <si>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</si>
  <si>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</si>
  <si>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</si>
  <si>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</si>
  <si>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</si>
  <si>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</si>
  <si>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</si>
  <si>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</si>
  <si>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</si>
  <si>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</si>
  <si>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</si>
  <si>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</si>
  <si>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</si>
  <si>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</si>
  <si>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</si>
  <si>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</si>
  <si>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</si>
  <si>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</si>
  <si>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</si>
  <si>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</si>
  <si>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</si>
  <si>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</si>
  <si>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</si>
  <si>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</si>
  <si>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</si>
  <si>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</si>
  <si>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</si>
  <si>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</si>
  <si>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</si>
  <si>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</si>
  <si>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</si>
  <si>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</si>
  <si>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</si>
  <si>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</si>
  <si>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</si>
  <si>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</si>
  <si>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</si>
  <si>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</si>
  <si>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</si>
  <si>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</si>
  <si>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</si>
  <si>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</si>
  <si>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</si>
  <si>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</si>
  <si>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</si>
  <si>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</si>
  <si>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</si>
  <si>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</si>
  <si>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</si>
  <si>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</si>
  <si>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</si>
  <si>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</si>
  <si>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</si>
  <si>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</si>
  <si>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</si>
  <si>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</si>
  <si>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</si>
  <si>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</si>
  <si>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</si>
  <si>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</si>
  <si>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</si>
  <si>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</si>
  <si>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</si>
  <si>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</si>
  <si>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</si>
  <si>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</si>
  <si>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</si>
  <si>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</si>
  <si>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</si>
  <si>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</si>
  <si>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</si>
  <si>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</si>
  <si>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</si>
  <si>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</si>
  <si>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</si>
  <si>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</si>
  <si>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</si>
  <si>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</si>
  <si>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</si>
  <si>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</si>
  <si>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</si>
  <si>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</si>
  <si>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</si>
  <si>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</si>
  <si>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</si>
  <si>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</si>
  <si>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</si>
  <si>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</si>
  <si>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</si>
  <si>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</si>
  <si>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</si>
  <si>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</si>
  <si>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</si>
  <si>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</si>
  <si>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</si>
  <si>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</si>
  <si>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</si>
  <si>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</si>
  <si>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</si>
  <si>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</si>
  <si>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</si>
  <si>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</si>
  <si>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</si>
  <si>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</si>
  <si>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</si>
  <si>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</si>
  <si>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</si>
  <si>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</si>
  <si>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</si>
  <si>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</si>
  <si>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</si>
  <si>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</si>
  <si>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</si>
  <si>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</si>
  <si>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</si>
  <si>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</si>
  <si>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</si>
  <si>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</si>
  <si>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</si>
  <si>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</si>
  <si>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</si>
  <si>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</si>
  <si>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</si>
  <si>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</si>
  <si>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</si>
  <si>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</si>
  <si>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</si>
  <si>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</si>
  <si>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</si>
  <si>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</si>
  <si>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</si>
  <si>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</si>
  <si>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</si>
  <si>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</si>
  <si>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</si>
  <si>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</si>
  <si>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</si>
  <si>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</si>
  <si>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</si>
  <si>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</si>
  <si>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</si>
  <si>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</si>
  <si>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</si>
  <si>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</si>
  <si>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</si>
  <si>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</si>
  <si>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</si>
  <si>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</si>
  <si>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</si>
  <si>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</si>
  <si>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</si>
  <si>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</si>
  <si>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</si>
  <si>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</si>
  <si>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</si>
  <si>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</si>
  <si>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</si>
  <si>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</si>
  <si>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</si>
  <si>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</si>
  <si>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</si>
  <si>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</si>
  <si>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</si>
  <si>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</si>
  <si>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</si>
  <si>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</si>
  <si>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</si>
  <si>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</si>
  <si>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</si>
  <si>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</si>
  <si>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</si>
  <si>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</si>
  <si>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</si>
  <si>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</si>
  <si>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</si>
  <si>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</si>
  <si>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</si>
  <si>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</si>
  <si>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</si>
  <si>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</si>
  <si>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</si>
  <si>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</si>
  <si>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</si>
  <si>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</si>
  <si>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</si>
  <si>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</si>
  <si>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</si>
  <si>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</si>
  <si>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</si>
  <si>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</si>
  <si>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</si>
  <si>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</si>
  <si>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</si>
  <si>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</si>
  <si>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</si>
  <si>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</si>
  <si>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</si>
  <si>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</si>
  <si>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</si>
  <si>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</si>
  <si>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</si>
  <si>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</si>
  <si>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</si>
  <si>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</si>
  <si>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</si>
  <si>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</si>
  <si>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</si>
  <si>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</si>
  <si>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</si>
  <si>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</si>
  <si>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</si>
  <si>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</si>
  <si>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</si>
  <si>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</si>
  <si>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</si>
  <si>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</si>
  <si>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</si>
  <si>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</si>
  <si>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</si>
  <si>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</si>
  <si>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</si>
  <si>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</si>
  <si>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</si>
  <si>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</si>
  <si>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</si>
  <si>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</si>
  <si>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</si>
  <si>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</si>
  <si>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</si>
  <si>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</si>
  <si>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</si>
  <si>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</si>
  <si>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</si>
  <si>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</si>
  <si>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</si>
  <si>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</si>
  <si>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</si>
  <si>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</si>
  <si>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</si>
  <si>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</si>
  <si>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</si>
  <si>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</si>
  <si>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</si>
  <si>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</si>
  <si>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</si>
  <si>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</si>
  <si>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</si>
  <si>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</si>
  <si>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</si>
  <si>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</si>
  <si>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</si>
  <si>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</si>
  <si>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</si>
  <si>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</si>
  <si>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</si>
  <si>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</si>
  <si>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</si>
  <si>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</si>
  <si>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</si>
  <si>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</si>
  <si>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</si>
  <si>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</si>
  <si>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</si>
  <si>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</si>
  <si>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</si>
  <si>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</si>
  <si>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</si>
  <si>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</si>
  <si>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</si>
  <si>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</si>
  <si>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</si>
  <si>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</si>
  <si>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</si>
  <si>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</si>
  <si>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</si>
  <si>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</si>
  <si>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</si>
  <si>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</si>
  <si>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</si>
  <si>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</si>
  <si>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</si>
  <si>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</si>
  <si>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</si>
  <si>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</si>
  <si>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</si>
  <si>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</si>
  <si>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</si>
  <si>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</si>
  <si>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</si>
  <si>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</si>
  <si>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</si>
  <si>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</si>
  <si>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</si>
  <si>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</si>
  <si>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</si>
  <si>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</si>
  <si>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</si>
  <si>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</si>
  <si>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</si>
  <si>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</si>
  <si>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</si>
  <si>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</si>
  <si>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</si>
  <si>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</si>
  <si>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</si>
  <si>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</si>
  <si>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</si>
  <si>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</si>
  <si>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</si>
  <si>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</si>
  <si>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</si>
  <si>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</si>
  <si>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</si>
  <si>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</si>
  <si>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</si>
  <si>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</si>
  <si>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</si>
  <si>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</si>
  <si>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</si>
  <si>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</si>
  <si>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</si>
  <si>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</si>
  <si>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</si>
  <si>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</si>
  <si>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</si>
  <si>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</si>
  <si>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</si>
  <si>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</si>
  <si>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</si>
  <si>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</si>
  <si>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</si>
  <si>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</si>
  <si>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</si>
  <si>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</si>
  <si>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</si>
  <si>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</si>
  <si>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</si>
  <si>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</si>
  <si>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</si>
  <si>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</si>
  <si>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</si>
  <si>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</si>
  <si>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</si>
  <si>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</si>
  <si>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</si>
  <si>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</si>
  <si>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</si>
  <si>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</si>
  <si>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</si>
  <si>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</si>
  <si>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</si>
  <si>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</si>
  <si>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</si>
  <si>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</si>
  <si>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</si>
  <si>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</si>
  <si>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</si>
  <si>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</si>
  <si>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</si>
  <si>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</si>
  <si>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</si>
  <si>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</si>
  <si>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</si>
  <si>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</si>
  <si>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</si>
  <si>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</si>
  <si>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</si>
  <si>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</si>
  <si>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</si>
  <si>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</si>
  <si>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</si>
  <si>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</si>
  <si>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</si>
  <si>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</si>
  <si>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</si>
  <si>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</si>
  <si>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</si>
  <si>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</si>
  <si>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</si>
  <si>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</si>
  <si>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</si>
  <si>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</si>
  <si>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</si>
  <si>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</si>
  <si>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</si>
  <si>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</si>
  <si>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</si>
  <si>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</si>
  <si>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</si>
  <si>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</si>
  <si>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</si>
  <si>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</si>
  <si>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</si>
  <si>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</si>
  <si>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</si>
  <si>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</si>
  <si>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</si>
  <si>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</si>
  <si>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</si>
  <si>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</si>
  <si>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</si>
  <si>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</si>
  <si>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</si>
  <si>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</si>
  <si>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</si>
  <si>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</si>
  <si>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</si>
  <si>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</si>
  <si>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</si>
  <si>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</si>
  <si>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</si>
  <si>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</si>
  <si>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</si>
  <si>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</si>
  <si>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</si>
  <si>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</si>
  <si>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</si>
  <si>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</si>
  <si>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</si>
  <si>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</si>
  <si>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</si>
  <si>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</si>
  <si>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</si>
  <si>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</si>
  <si>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</si>
  <si>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</si>
  <si>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</si>
  <si>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</si>
  <si>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</si>
  <si>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</si>
  <si>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</si>
  <si>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</si>
  <si>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</si>
  <si>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</si>
  <si>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</si>
  <si>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</si>
  <si>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</si>
  <si>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</si>
  <si>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</si>
  <si>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</si>
  <si>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</si>
  <si>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</si>
  <si>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</si>
  <si>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</si>
  <si>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</si>
  <si>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</si>
  <si>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</si>
  <si>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</si>
  <si>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</si>
  <si>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</si>
  <si>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</si>
  <si>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</si>
  <si>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</si>
  <si>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</si>
  <si>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</si>
  <si>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</si>
  <si>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</si>
  <si>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</si>
  <si>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</si>
  <si>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</si>
  <si>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</si>
  <si>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</si>
  <si>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</si>
  <si>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</si>
  <si>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</si>
  <si>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</si>
  <si>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</si>
  <si>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</si>
  <si>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</si>
  <si>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</si>
  <si>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</si>
  <si>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</si>
  <si>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</si>
  <si>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</si>
  <si>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</si>
  <si>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</si>
  <si>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</si>
  <si>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</si>
  <si>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</si>
  <si>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</si>
  <si>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</si>
  <si>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</si>
  <si>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</si>
  <si>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</si>
  <si>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</si>
  <si>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</si>
  <si>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</si>
  <si>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</si>
  <si>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</si>
  <si>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</si>
  <si>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</si>
  <si>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</si>
  <si>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</si>
  <si>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</si>
  <si>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</si>
  <si>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</si>
  <si>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</si>
  <si>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</si>
  <si>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</si>
  <si>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</si>
  <si>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</si>
  <si>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</si>
  <si>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</si>
  <si>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</si>
  <si>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</si>
  <si>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</si>
  <si>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</si>
  <si>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</si>
  <si>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</si>
  <si>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</si>
  <si>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</si>
  <si>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</si>
  <si>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</si>
  <si>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</si>
  <si>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</si>
  <si>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</si>
  <si>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</si>
  <si>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</si>
  <si>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</si>
  <si>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</si>
  <si>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</si>
  <si>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</si>
  <si>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</si>
  <si>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</si>
  <si>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</si>
  <si>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</si>
  <si>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</si>
  <si>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</si>
  <si>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</si>
  <si>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</si>
  <si>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</si>
  <si>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</si>
  <si>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</si>
  <si>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</si>
  <si>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</si>
  <si>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</si>
  <si>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</si>
  <si>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</si>
  <si>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</si>
  <si>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</si>
  <si>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</si>
  <si>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</si>
  <si>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</si>
  <si>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</si>
  <si>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</si>
  <si>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</si>
  <si>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</si>
  <si>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</si>
  <si>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</si>
  <si>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</si>
  <si>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</si>
  <si>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</si>
  <si>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</si>
  <si>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</si>
  <si>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</si>
  <si>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</si>
  <si>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</si>
  <si>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</si>
  <si>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</si>
  <si>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</si>
  <si>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</si>
  <si>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</si>
  <si>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</si>
  <si>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</si>
  <si>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</si>
  <si>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</si>
  <si>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</si>
  <si>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</si>
  <si>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</si>
  <si>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</si>
  <si>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</si>
  <si>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</si>
  <si>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</si>
  <si>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</si>
  <si>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</si>
  <si>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</si>
  <si>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</si>
  <si>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</si>
  <si>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</si>
  <si>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</si>
  <si>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</si>
  <si>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</si>
  <si>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</si>
  <si>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</si>
  <si>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</si>
  <si>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</si>
  <si>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</si>
  <si>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</si>
  <si>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</si>
  <si>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</si>
  <si>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</si>
  <si>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</si>
  <si>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</si>
  <si>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</si>
  <si>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</si>
  <si>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</si>
  <si>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</si>
  <si>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</si>
  <si>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</si>
  <si>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</si>
  <si>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</si>
  <si>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</si>
  <si>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</si>
  <si>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</si>
  <si>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</si>
  <si>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</si>
  <si>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</si>
  <si>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</si>
  <si>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</si>
  <si>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</si>
  <si>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</si>
  <si>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</si>
  <si>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</si>
  <si>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</si>
  <si>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</si>
  <si>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</si>
  <si>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</si>
  <si>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</si>
  <si>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</si>
  <si>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</si>
  <si>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</si>
  <si>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</si>
  <si>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</si>
  <si>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</si>
  <si>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</si>
  <si>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</si>
  <si>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</si>
  <si>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</si>
  <si>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</si>
  <si>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</si>
  <si>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</si>
  <si>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</si>
  <si>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</si>
  <si>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</si>
  <si>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</si>
  <si>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</si>
  <si>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</si>
  <si>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</si>
  <si>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</si>
  <si>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</si>
  <si>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</si>
  <si>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</si>
  <si>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</si>
  <si>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</si>
  <si>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</si>
  <si>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</si>
  <si>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</si>
  <si>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</si>
  <si>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</si>
  <si>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</si>
  <si>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</si>
  <si>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</si>
  <si>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</si>
  <si>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</si>
  <si>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</si>
  <si>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</si>
  <si>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</si>
  <si>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</si>
  <si>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</si>
  <si>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</si>
  <si>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</si>
  <si>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</si>
  <si>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</si>
  <si>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</si>
  <si>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</si>
  <si>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</si>
  <si>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</si>
  <si>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</si>
  <si>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</si>
  <si>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</si>
  <si>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</si>
  <si>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</si>
  <si>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</si>
  <si>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</si>
  <si>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</si>
  <si>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</si>
  <si>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</si>
  <si>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</si>
  <si>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</si>
  <si>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</si>
  <si>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</si>
  <si>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</si>
  <si>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</si>
  <si>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</si>
  <si>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</si>
  <si>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</si>
  <si>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</si>
  <si>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</si>
  <si>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</si>
  <si>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</si>
  <si>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</si>
  <si>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</si>
  <si>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</si>
  <si>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</si>
  <si>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</si>
  <si>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</si>
  <si>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</si>
  <si>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</si>
  <si>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</si>
  <si>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</si>
  <si>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</si>
  <si>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</si>
  <si>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</si>
  <si>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</si>
  <si>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</si>
  <si>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</si>
  <si>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</si>
  <si>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</si>
  <si>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</si>
  <si>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</si>
  <si>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</si>
  <si>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</si>
  <si>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</si>
  <si>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</si>
  <si>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</si>
  <si>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</si>
  <si>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</si>
  <si>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</si>
  <si>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</si>
  <si>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</si>
  <si>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</si>
  <si>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</si>
  <si>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</si>
  <si>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</si>
  <si>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</si>
  <si>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</si>
  <si>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</si>
  <si>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</si>
  <si>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</si>
  <si>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</si>
  <si>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</si>
  <si>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</si>
  <si>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</si>
  <si>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</si>
  <si>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</si>
  <si>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</si>
  <si>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</si>
  <si>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</si>
  <si>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</si>
  <si>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</si>
  <si>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</si>
  <si>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</si>
  <si>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</si>
  <si>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</si>
  <si>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</si>
  <si>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</si>
  <si>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</si>
  <si>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</si>
  <si>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</si>
  <si>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</si>
  <si>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</si>
  <si>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</si>
  <si>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</si>
  <si>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</si>
  <si>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</si>
  <si>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</si>
  <si>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</si>
  <si>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</si>
  <si>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</si>
  <si>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</si>
  <si>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</si>
  <si>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</si>
  <si>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</si>
  <si>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</si>
  <si>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</si>
  <si>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</si>
  <si>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</si>
  <si>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</si>
  <si>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</si>
  <si>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</si>
  <si>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</si>
  <si>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</si>
  <si>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</si>
  <si>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</si>
  <si>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</si>
  <si>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</si>
  <si>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</si>
  <si>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</si>
  <si>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</si>
  <si>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</si>
  <si>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</si>
  <si>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</si>
  <si>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</si>
  <si>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</si>
  <si>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</si>
  <si>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</si>
  <si>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</si>
  <si>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</si>
  <si>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</si>
  <si>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</si>
  <si>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</si>
  <si>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</si>
  <si>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</si>
  <si>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</si>
  <si>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</si>
  <si>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</si>
  <si>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</si>
  <si>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</si>
  <si>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</si>
  <si>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</si>
  <si>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</si>
  <si>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</si>
  <si>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</si>
  <si>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</si>
  <si>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</si>
  <si>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</si>
  <si>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</si>
  <si>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</si>
  <si>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</si>
  <si>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</si>
  <si>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</si>
  <si>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</si>
  <si>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</si>
  <si>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</si>
  <si>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</si>
  <si>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</si>
  <si>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</si>
  <si>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</si>
  <si>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</si>
  <si>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</si>
  <si>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</si>
  <si>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</si>
  <si>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</si>
  <si>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</si>
  <si>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</si>
  <si>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</si>
  <si>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</si>
  <si>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</si>
  <si>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</si>
  <si>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</si>
  <si>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</si>
  <si>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</si>
  <si>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</si>
  <si>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</si>
  <si>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</si>
  <si>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</si>
  <si>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</si>
  <si>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</si>
  <si>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</si>
  <si>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</si>
  <si>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</si>
  <si>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</si>
  <si>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</si>
  <si>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</si>
  <si>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</si>
  <si>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</si>
  <si>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</si>
  <si>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</si>
  <si>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</si>
  <si>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</si>
  <si>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</si>
  <si>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</si>
  <si>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</si>
  <si>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</si>
  <si>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</si>
  <si>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</si>
  <si>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</si>
  <si>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</si>
  <si>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</si>
  <si>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</si>
  <si>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</si>
  <si>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</si>
  <si>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</si>
  <si>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</si>
  <si>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</si>
  <si>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</si>
  <si>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</si>
  <si>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</si>
  <si>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</si>
  <si>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</si>
  <si>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</si>
  <si>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</si>
  <si>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</si>
  <si>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</si>
  <si>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</si>
  <si>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</si>
  <si>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</si>
  <si>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</si>
  <si>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</si>
  <si>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</si>
  <si>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</si>
  <si>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</si>
  <si>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</si>
  <si>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</si>
  <si>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</si>
  <si>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</si>
  <si>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</si>
  <si>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</si>
  <si>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</si>
  <si>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</si>
  <si>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</si>
  <si>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</si>
  <si>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</si>
  <si>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</si>
  <si>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</si>
  <si>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</si>
  <si>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</si>
  <si>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</si>
  <si>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</si>
  <si>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</si>
  <si>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</si>
  <si>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</si>
  <si>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</si>
  <si>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</si>
  <si>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</si>
  <si>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</si>
  <si>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</si>
  <si>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</si>
  <si>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</si>
  <si>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</si>
  <si>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</si>
  <si>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</si>
  <si>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</si>
  <si>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</si>
  <si>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</si>
  <si>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</si>
  <si>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</si>
  <si>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</si>
  <si>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</si>
  <si>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</si>
  <si>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</si>
  <si>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</si>
  <si>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</si>
  <si>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</si>
  <si>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</si>
  <si>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</si>
  <si>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</si>
  <si>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</si>
  <si>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</si>
  <si>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</si>
  <si>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</si>
  <si>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</si>
  <si>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</si>
  <si>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</si>
  <si>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</si>
  <si>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</si>
  <si>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</si>
  <si>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</si>
  <si>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</si>
  <si>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</si>
  <si>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</si>
  <si>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</si>
  <si>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</si>
  <si>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</si>
  <si>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</si>
  <si>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</si>
  <si>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</si>
  <si>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</si>
  <si>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</si>
  <si>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</si>
  <si>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</si>
  <si>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</si>
  <si>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</si>
  <si>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</si>
  <si>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</si>
  <si>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</si>
  <si>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</si>
  <si>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</si>
  <si>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</si>
  <si>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</si>
  <si>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</si>
  <si>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</si>
  <si>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</si>
  <si>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</si>
  <si>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</si>
  <si>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</si>
  <si>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</si>
  <si>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</si>
  <si>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</si>
  <si>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</si>
  <si>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</si>
  <si>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</si>
  <si>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</si>
  <si>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</si>
  <si>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</si>
  <si>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</si>
  <si>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</si>
  <si>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</si>
  <si>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</si>
  <si>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</si>
  <si>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</si>
  <si>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</si>
  <si>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</si>
  <si>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</si>
  <si>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</si>
  <si>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</si>
  <si>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</si>
  <si>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</si>
  <si>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</si>
  <si>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</si>
  <si>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</si>
  <si>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</si>
  <si>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</si>
  <si>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</si>
  <si>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</si>
  <si>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</si>
  <si>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</si>
  <si>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</si>
  <si>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</si>
  <si>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</si>
  <si>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</si>
  <si>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</si>
  <si>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</si>
  <si>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</si>
  <si>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</si>
  <si>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</si>
  <si>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</si>
  <si>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</si>
  <si>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</si>
  <si>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</si>
  <si>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</si>
  <si>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</si>
  <si>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</si>
  <si>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</si>
  <si>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</si>
  <si>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</si>
  <si>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</si>
  <si>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</si>
  <si>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</si>
  <si>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</si>
  <si>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</si>
  <si>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</si>
  <si>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</si>
  <si>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</si>
  <si>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</si>
  <si>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</si>
  <si>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</si>
  <si>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</si>
  <si>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</si>
  <si>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</si>
  <si>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</si>
  <si>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</si>
  <si>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</si>
  <si>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</si>
  <si>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</si>
  <si>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</si>
  <si>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</si>
  <si>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</si>
  <si>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</si>
  <si>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</si>
  <si>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</si>
  <si>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</si>
  <si>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</si>
  <si>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</si>
  <si>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</si>
  <si>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</si>
  <si>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</si>
  <si>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</si>
  <si>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</si>
  <si>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</si>
  <si>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</si>
  <si>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</si>
  <si>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</si>
  <si>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</si>
  <si>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</si>
  <si>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</si>
  <si>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</si>
  <si>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</si>
  <si>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</si>
  <si>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</si>
  <si>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</si>
  <si>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</si>
  <si>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</si>
  <si>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</si>
  <si>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</si>
  <si>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</si>
  <si>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</si>
  <si>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</si>
  <si>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</si>
  <si>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</si>
  <si>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</si>
  <si>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</si>
  <si>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</si>
  <si>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</si>
  <si>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</si>
  <si>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</si>
  <si>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</si>
  <si>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</si>
  <si>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</si>
  <si>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</si>
  <si>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</si>
  <si>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</si>
  <si>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</si>
  <si>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</si>
  <si>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</si>
  <si>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</si>
  <si>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</si>
  <si>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</si>
  <si>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</si>
  <si>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</si>
  <si>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</si>
  <si>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</si>
  <si>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</si>
  <si>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</si>
  <si>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</si>
  <si>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</si>
  <si>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</si>
  <si>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</si>
  <si>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</si>
  <si>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</si>
  <si>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</si>
  <si>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</si>
  <si>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</si>
  <si>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</si>
  <si>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</si>
  <si>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</si>
  <si>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</si>
  <si>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</si>
  <si>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</si>
  <si>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</si>
  <si>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</si>
  <si>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</si>
  <si>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</si>
  <si>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</si>
  <si>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</si>
  <si>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</si>
  <si>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</si>
  <si>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</si>
  <si>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</si>
  <si>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</si>
  <si>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</si>
  <si>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</si>
  <si>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</si>
  <si>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</si>
  <si>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</si>
  <si>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</si>
  <si>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</si>
  <si>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</si>
  <si>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</si>
  <si>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</si>
  <si>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</si>
  <si>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</si>
  <si>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</si>
  <si>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</si>
  <si>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</si>
  <si>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</si>
  <si>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</si>
  <si>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</si>
  <si>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</si>
  <si>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</si>
  <si>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</si>
  <si>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</si>
  <si>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</si>
  <si>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</si>
  <si>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</si>
  <si>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</si>
  <si>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</si>
  <si>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</si>
  <si>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</si>
  <si>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</si>
  <si>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</si>
  <si>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</si>
  <si>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</si>
  <si>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</si>
  <si>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</si>
  <si>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</si>
  <si>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</si>
  <si>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</si>
  <si>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</si>
  <si>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</si>
  <si>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</si>
  <si>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</si>
  <si>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</si>
  <si>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</si>
  <si>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</si>
  <si>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</si>
  <si>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</si>
  <si>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</si>
  <si>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</si>
  <si>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</si>
  <si>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</si>
  <si>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</si>
  <si>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</si>
  <si>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</si>
  <si>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</si>
  <si>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</si>
  <si>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</si>
  <si>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</si>
  <si>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</si>
  <si>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</si>
  <si>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</si>
  <si>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</si>
  <si>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</si>
  <si>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</si>
  <si>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</si>
  <si>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</si>
  <si>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</si>
  <si>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</si>
  <si>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</si>
  <si>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</si>
  <si>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</si>
  <si>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</si>
  <si>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</si>
  <si>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</si>
  <si>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</si>
  <si>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</si>
  <si>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</si>
  <si>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</si>
  <si>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</si>
  <si>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</si>
  <si>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</si>
  <si>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</si>
  <si>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</si>
  <si>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</si>
  <si>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</si>
  <si>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</si>
  <si>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</si>
  <si>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</si>
  <si>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</si>
  <si>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</si>
  <si>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</si>
  <si>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</si>
  <si>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</si>
  <si>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</si>
  <si>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</si>
  <si>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</si>
  <si>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</si>
  <si>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</si>
  <si>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</si>
  <si>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</si>
  <si>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</si>
  <si>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</si>
  <si>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</si>
  <si>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</si>
  <si>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</si>
  <si>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</si>
  <si>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</si>
  <si>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</si>
  <si>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</si>
  <si>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</si>
  <si>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</si>
  <si>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</si>
  <si>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</si>
  <si>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</si>
  <si>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</si>
  <si>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</si>
  <si>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</si>
  <si>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</si>
  <si>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</si>
  <si>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</si>
  <si>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</si>
  <si>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</si>
  <si>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</si>
  <si>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</si>
  <si>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</si>
  <si>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</si>
  <si>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</si>
  <si>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</si>
  <si>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</si>
  <si>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</si>
  <si>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</si>
  <si>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</si>
  <si>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</si>
  <si>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</si>
  <si>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</si>
  <si>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</si>
  <si>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</si>
  <si>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</si>
  <si>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</si>
  <si>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</si>
  <si>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</si>
  <si>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</si>
  <si>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</si>
  <si>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</si>
  <si>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</si>
  <si>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</si>
  <si>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</si>
  <si>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</si>
  <si>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</si>
  <si>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</si>
  <si>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</si>
  <si>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</si>
  <si>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</si>
  <si>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</si>
  <si>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</si>
  <si>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</si>
  <si>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</si>
  <si>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</si>
  <si>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</si>
  <si>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</si>
  <si>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</si>
  <si>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</si>
  <si>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</si>
  <si>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</si>
  <si>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</si>
  <si>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</si>
  <si>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</si>
  <si>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</si>
  <si>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</si>
  <si>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</si>
  <si>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</si>
  <si>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</si>
  <si>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</si>
  <si>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</si>
  <si>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</si>
  <si>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</si>
  <si>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</si>
  <si>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</si>
  <si>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</si>
  <si>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</si>
  <si>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</si>
  <si>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</si>
  <si>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</si>
  <si>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</si>
  <si>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</si>
  <si>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</si>
  <si>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</si>
  <si>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</si>
  <si>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</si>
  <si>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</si>
  <si>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</si>
  <si>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</si>
  <si>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</si>
  <si>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</si>
  <si>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</si>
  <si>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</si>
  <si>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</si>
  <si>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</si>
  <si>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</si>
  <si>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</si>
  <si>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</si>
  <si>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</si>
  <si>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</si>
  <si>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</si>
  <si>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</si>
  <si>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</si>
  <si>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</si>
  <si>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</si>
  <si>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</si>
  <si>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</si>
  <si>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</si>
  <si>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</si>
  <si>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</si>
  <si>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</si>
  <si>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</si>
  <si>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</si>
  <si>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</si>
  <si>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</si>
  <si>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</si>
  <si>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</si>
  <si>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</si>
  <si>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</si>
  <si>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</si>
  <si>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</si>
  <si>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</si>
  <si>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</si>
  <si>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</si>
  <si>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</si>
  <si>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</si>
  <si>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</si>
  <si>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</si>
  <si>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</si>
  <si>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</si>
  <si>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</si>
  <si>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</si>
  <si>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</si>
  <si>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</si>
  <si>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</si>
  <si>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</si>
  <si>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</si>
  <si>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</si>
  <si>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</si>
  <si>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</si>
  <si>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</si>
  <si>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</si>
  <si>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</si>
  <si>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</si>
  <si>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</si>
  <si>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</si>
  <si>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</si>
  <si>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</si>
  <si>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</si>
  <si>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</si>
  <si>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</si>
  <si>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</si>
  <si>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</si>
  <si>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</si>
  <si>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</si>
  <si>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</si>
  <si>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</si>
  <si>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</si>
  <si>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</si>
  <si>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</si>
  <si>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</si>
  <si>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</si>
  <si>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</si>
  <si>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</si>
  <si>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</si>
  <si>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</si>
  <si>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</si>
  <si>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</si>
  <si>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</si>
  <si>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</si>
  <si>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</si>
  <si>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</si>
  <si>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</si>
  <si>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</si>
  <si>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</si>
  <si>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</si>
  <si>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</si>
  <si>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</si>
  <si>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</si>
  <si>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</si>
  <si>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</si>
  <si>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</si>
  <si>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</si>
  <si>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</si>
  <si>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</si>
  <si>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</si>
  <si>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</si>
  <si>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</si>
  <si>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</si>
  <si>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</si>
  <si>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</si>
  <si>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</si>
  <si>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</si>
  <si>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</si>
  <si>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</si>
  <si>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</si>
  <si>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</si>
  <si>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</si>
  <si>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</si>
  <si>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</si>
  <si>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</si>
  <si>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</si>
  <si>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</si>
  <si>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</si>
  <si>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</si>
  <si>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</si>
  <si>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</si>
  <si>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</si>
  <si>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</si>
  <si>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</si>
  <si>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</si>
  <si>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</si>
  <si>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</si>
  <si>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</si>
  <si>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</si>
  <si>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</si>
  <si>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</si>
  <si>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</si>
  <si>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</si>
  <si>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</si>
  <si>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</si>
  <si>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</si>
  <si>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</si>
  <si>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</si>
  <si>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</si>
  <si>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</si>
  <si>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</si>
  <si>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</si>
  <si>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</si>
  <si>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</si>
  <si>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</si>
  <si>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</si>
  <si>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</si>
  <si>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</si>
  <si>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</si>
  <si>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</si>
  <si>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</si>
  <si>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</si>
  <si>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</si>
  <si>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</si>
  <si>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</si>
  <si>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</si>
  <si>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</si>
  <si>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</si>
  <si>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</si>
  <si>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</si>
  <si>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</si>
  <si>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</si>
  <si>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</si>
  <si>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</si>
  <si>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</si>
  <si>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</si>
  <si>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</si>
  <si>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</si>
  <si>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</si>
  <si>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</si>
  <si>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</si>
  <si>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</si>
  <si>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</si>
  <si>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</si>
  <si>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</si>
  <si>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</si>
  <si>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</si>
  <si>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</si>
  <si>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</si>
  <si>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</si>
  <si>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</si>
  <si>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</si>
  <si>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</si>
  <si>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</si>
  <si>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</si>
  <si>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</si>
  <si>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</si>
  <si>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</si>
  <si>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</si>
  <si>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</si>
  <si>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</si>
  <si>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</si>
  <si>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</si>
  <si>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</si>
  <si>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</si>
  <si>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</si>
  <si>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</si>
  <si>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</si>
  <si>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</si>
  <si>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</si>
  <si>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</si>
  <si>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</si>
  <si>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</si>
  <si>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</si>
  <si>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</si>
  <si>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</si>
  <si>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</si>
  <si>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</si>
  <si>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</si>
  <si>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</si>
  <si>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</si>
  <si>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</si>
  <si>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</si>
  <si>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</si>
  <si>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</si>
  <si>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</si>
  <si>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</si>
  <si>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</si>
  <si>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</si>
  <si>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</si>
  <si>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</si>
  <si>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</si>
  <si>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</si>
  <si>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</si>
  <si>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</si>
  <si>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</si>
  <si>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</si>
  <si>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</si>
  <si>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</si>
  <si>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</si>
  <si>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</si>
  <si>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</si>
  <si>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</si>
  <si>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</si>
  <si>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</si>
  <si>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</si>
  <si>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</si>
  <si>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</si>
  <si>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</si>
  <si>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</si>
  <si>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</si>
  <si>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</si>
  <si>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</si>
  <si>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</si>
  <si>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</si>
  <si>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</si>
  <si>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</si>
  <si>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</si>
  <si>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</si>
  <si>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</si>
  <si>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</si>
  <si>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</si>
  <si>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</si>
  <si>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</si>
  <si>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</si>
  <si>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</si>
  <si>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</si>
  <si>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</si>
  <si>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</si>
  <si>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</si>
  <si>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</si>
  <si>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</si>
  <si>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</si>
  <si>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</si>
  <si>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</si>
  <si>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</si>
  <si>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</si>
  <si>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</si>
  <si>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</si>
  <si>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</si>
  <si>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</si>
  <si>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</si>
  <si>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</si>
  <si>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</si>
  <si>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</si>
  <si>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</si>
  <si>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</si>
  <si>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</si>
  <si>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</si>
  <si>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</si>
  <si>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</si>
  <si>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</si>
  <si>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</si>
  <si>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</si>
  <si>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</si>
  <si>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</si>
  <si>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</si>
  <si>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</si>
  <si>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</si>
  <si>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</si>
  <si>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</si>
  <si>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</si>
  <si>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</si>
  <si>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</si>
  <si>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</si>
  <si>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</si>
  <si>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</si>
  <si>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</si>
  <si>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</si>
  <si>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</si>
  <si>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</si>
  <si>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</si>
  <si>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</si>
  <si>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</si>
  <si>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</si>
  <si>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</si>
  <si>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</si>
  <si>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</si>
  <si>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</si>
  <si>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</si>
  <si>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</si>
  <si>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</si>
  <si>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</si>
  <si>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</si>
  <si>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</si>
  <si>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</si>
  <si>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</si>
  <si>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</si>
  <si>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</si>
  <si>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</si>
  <si>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</si>
  <si>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</si>
  <si>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</si>
  <si>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</si>
  <si>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</si>
  <si>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</si>
  <si>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</si>
  <si>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</si>
  <si>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</si>
  <si>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</si>
  <si>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</si>
  <si>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</si>
  <si>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</si>
  <si>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</si>
  <si>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</si>
  <si>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</si>
  <si>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</si>
  <si>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</si>
  <si>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</si>
  <si>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</si>
  <si>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</si>
  <si>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</si>
  <si>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</si>
  <si>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</si>
  <si>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</si>
  <si>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</si>
  <si>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</si>
  <si>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</si>
  <si>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</si>
  <si>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</si>
  <si>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</si>
  <si>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</si>
  <si>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</si>
  <si>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</si>
  <si>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</si>
  <si>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</si>
  <si>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</si>
  <si>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</si>
  <si>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</si>
  <si>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</si>
  <si>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</si>
  <si>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</si>
  <si>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</si>
  <si>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</si>
  <si>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</si>
  <si>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</si>
  <si>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</si>
  <si>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</si>
  <si>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</si>
  <si>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</si>
  <si>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</si>
  <si>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</si>
  <si>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</si>
  <si>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</si>
  <si>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</si>
  <si>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</si>
  <si>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</si>
  <si>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</si>
  <si>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</si>
  <si>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</si>
  <si>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</si>
  <si>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</si>
  <si>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</si>
  <si>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</si>
  <si>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</si>
  <si>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</si>
  <si>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</si>
  <si>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</si>
  <si>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</si>
  <si>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</si>
  <si>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</si>
  <si>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</si>
  <si>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</si>
  <si>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</si>
  <si>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</si>
  <si>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</si>
  <si>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</si>
  <si>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</si>
  <si>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</si>
  <si>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</si>
  <si>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</si>
  <si>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</si>
  <si>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</si>
  <si>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</si>
  <si>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</si>
  <si>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</si>
  <si>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</si>
  <si>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</si>
  <si>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</si>
  <si>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</si>
  <si>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</si>
  <si>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</si>
  <si>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</si>
  <si>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</si>
  <si>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</si>
  <si>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</si>
  <si>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</si>
  <si>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</si>
  <si>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</si>
  <si>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</si>
  <si>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</si>
  <si>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</si>
  <si>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</si>
  <si>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</si>
  <si>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</si>
  <si>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</si>
  <si>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</si>
  <si>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</si>
  <si>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</si>
  <si>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</si>
  <si>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</si>
  <si>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</si>
  <si>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</si>
  <si>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</si>
  <si>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</si>
  <si>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</si>
  <si>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</si>
  <si>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</si>
  <si>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</si>
  <si>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</si>
  <si>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</si>
  <si>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</si>
  <si>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</si>
  <si>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</si>
  <si>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</si>
  <si>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</si>
  <si>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</si>
  <si>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</si>
  <si>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</si>
  <si>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</si>
  <si>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</si>
  <si>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</si>
  <si>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</si>
  <si>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</si>
  <si>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</si>
  <si>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</si>
  <si>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</si>
  <si>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</si>
  <si>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</si>
  <si>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</si>
  <si>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</si>
  <si>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</si>
  <si>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</si>
  <si>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</si>
  <si>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</si>
  <si>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</si>
  <si>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</si>
  <si>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</si>
  <si>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</si>
  <si>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</si>
  <si>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</si>
  <si>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</si>
  <si>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</si>
  <si>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</si>
  <si>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</si>
  <si>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</si>
  <si>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</si>
  <si>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</si>
  <si>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</si>
  <si>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</si>
  <si>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</si>
  <si>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</si>
  <si>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</si>
  <si>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</si>
  <si>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</si>
  <si>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</si>
  <si>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</si>
  <si>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</si>
  <si>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</si>
  <si>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</si>
  <si>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</si>
  <si>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</si>
  <si>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</si>
  <si>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</si>
  <si>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</si>
  <si>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</si>
  <si>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</si>
  <si>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</si>
  <si>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</si>
  <si>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</si>
  <si>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</si>
  <si>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</si>
  <si>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</si>
  <si>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</si>
  <si>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</si>
  <si>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</si>
  <si>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</si>
  <si>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</si>
  <si>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</si>
  <si>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</si>
  <si>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</si>
  <si>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</si>
  <si>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</si>
  <si>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</si>
  <si>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</si>
  <si>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</si>
  <si>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</si>
  <si>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</si>
  <si>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</si>
  <si>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</si>
  <si>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</si>
  <si>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</si>
  <si>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</si>
  <si>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</si>
  <si>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</si>
  <si>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</si>
  <si>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</si>
  <si>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</si>
  <si>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</si>
  <si>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</si>
  <si>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</si>
  <si>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</si>
  <si>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</si>
  <si>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</si>
  <si>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</si>
  <si>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</si>
  <si>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</si>
  <si>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</si>
  <si>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</si>
  <si>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</si>
  <si>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</si>
  <si>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</si>
  <si>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</si>
  <si>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</si>
  <si>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</si>
  <si>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</si>
  <si>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</si>
  <si>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</si>
  <si>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</si>
  <si>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</si>
  <si>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</si>
  <si>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</si>
  <si>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</si>
  <si>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</si>
  <si>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</si>
  <si>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</si>
  <si>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</si>
  <si>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</si>
  <si>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</si>
  <si>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</si>
  <si>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</si>
  <si>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</si>
  <si>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</si>
  <si>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</si>
  <si>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</si>
  <si>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</si>
  <si>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</si>
  <si>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</si>
  <si>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</si>
  <si>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</si>
  <si>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</si>
  <si>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</si>
  <si>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</si>
  <si>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</si>
  <si>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</si>
  <si>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</si>
  <si>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</si>
  <si>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</si>
  <si>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</si>
  <si>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</si>
  <si>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</si>
  <si>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</si>
  <si>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</si>
  <si>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</si>
  <si>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</si>
  <si>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</si>
  <si>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</si>
  <si>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</si>
  <si>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</si>
  <si>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</si>
  <si>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</si>
  <si>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</si>
  <si>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</si>
  <si>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</si>
  <si>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</si>
  <si>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</si>
  <si>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</si>
  <si>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</si>
  <si>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</si>
  <si>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</si>
  <si>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</si>
  <si>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</si>
  <si>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</si>
  <si>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</si>
  <si>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</si>
  <si>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</si>
  <si>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</si>
  <si>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</si>
  <si>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</si>
  <si>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</si>
  <si>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</si>
  <si>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</si>
  <si>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</si>
  <si>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</si>
  <si>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</si>
  <si>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</si>
  <si>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</si>
  <si>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</si>
  <si>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</si>
  <si>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</si>
  <si>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</si>
  <si>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</si>
  <si>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</si>
  <si>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</si>
  <si>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</si>
  <si>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</si>
  <si>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</si>
  <si>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</si>
  <si>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</si>
  <si>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</si>
  <si>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</si>
  <si>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</si>
  <si>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</si>
  <si>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</si>
  <si>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</si>
  <si>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</si>
  <si>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</si>
  <si>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</si>
  <si>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</si>
  <si>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</si>
  <si>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</si>
  <si>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</si>
  <si>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</si>
  <si>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</si>
  <si>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</si>
  <si>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</si>
  <si>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</si>
  <si>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</si>
  <si>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</si>
  <si>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</si>
  <si>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</si>
  <si>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</si>
  <si>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</si>
  <si>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</si>
  <si>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</si>
  <si>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</si>
  <si>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</si>
  <si>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</si>
  <si>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</si>
  <si>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</si>
  <si>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</si>
  <si>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</si>
  <si>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</si>
  <si>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</si>
  <si>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</si>
  <si>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</si>
  <si>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</si>
  <si>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</si>
  <si>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</si>
  <si>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</si>
  <si>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</si>
  <si>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</si>
  <si>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</si>
  <si>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</si>
  <si>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</si>
  <si>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</si>
  <si>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</si>
  <si>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</si>
  <si>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</si>
  <si>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</si>
  <si>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</si>
  <si>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</si>
  <si>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</si>
  <si>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</si>
  <si>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</si>
  <si>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</si>
  <si>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</si>
  <si>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</si>
  <si>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</si>
  <si>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</si>
  <si>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</si>
  <si>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</si>
  <si>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</si>
  <si>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</si>
  <si>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</si>
  <si>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</si>
  <si>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</si>
  <si>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</si>
  <si>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</si>
  <si>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</si>
  <si>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</si>
  <si>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</si>
  <si>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</si>
  <si>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</si>
  <si>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</si>
  <si>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</si>
  <si>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</si>
  <si>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</si>
  <si>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</si>
  <si>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</si>
  <si>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</si>
  <si>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</si>
  <si>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</si>
  <si>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</si>
  <si>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</si>
  <si>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</si>
  <si>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</si>
  <si>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</si>
  <si>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</si>
  <si>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</si>
  <si>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</si>
  <si>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</si>
  <si>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</si>
  <si>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</si>
  <si>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</si>
  <si>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</si>
  <si>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</si>
  <si>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</si>
  <si>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</si>
  <si>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</si>
  <si>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</si>
  <si>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</si>
  <si>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</si>
  <si>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</si>
  <si>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</si>
  <si>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</si>
  <si>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</si>
  <si>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</si>
  <si>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</si>
  <si>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</si>
  <si>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</si>
  <si>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</si>
  <si>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</si>
  <si>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</si>
  <si>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</si>
  <si>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</si>
  <si>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</si>
  <si>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</si>
  <si>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</si>
  <si>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</si>
  <si>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</si>
  <si>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</si>
  <si>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</si>
  <si>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</si>
  <si>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</si>
  <si>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</si>
  <si>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</si>
  <si>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</si>
  <si>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</si>
  <si>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</si>
  <si>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</si>
  <si>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</si>
  <si>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</si>
  <si>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</si>
  <si>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</si>
  <si>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</si>
  <si>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</si>
  <si>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</si>
  <si>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</si>
  <si>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</si>
  <si>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</si>
  <si>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</si>
  <si>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</si>
  <si>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</si>
  <si>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</si>
  <si>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</si>
  <si>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</si>
  <si>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</si>
  <si>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</si>
  <si>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</si>
  <si>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</si>
  <si>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</si>
  <si>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</si>
  <si>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</si>
  <si>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</si>
  <si>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</si>
  <si>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</si>
  <si>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</si>
  <si>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</si>
  <si>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</si>
  <si>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</si>
  <si>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</si>
  <si>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</si>
  <si>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</si>
  <si>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</si>
  <si>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</si>
  <si>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</si>
  <si>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</si>
  <si>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</si>
  <si>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</si>
  <si>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</si>
  <si>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</si>
  <si>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</si>
  <si>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</si>
  <si>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</si>
  <si>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</si>
  <si>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</si>
  <si>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</si>
  <si>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</si>
  <si>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</si>
  <si>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</si>
  <si>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</si>
  <si>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</si>
  <si>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</si>
  <si>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</si>
  <si>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</si>
  <si>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</si>
  <si>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</si>
  <si>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</si>
  <si>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</si>
  <si>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</si>
  <si>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</si>
  <si>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</si>
  <si>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</si>
  <si>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</si>
  <si>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</si>
  <si>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</si>
  <si>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</si>
  <si>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</si>
  <si>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</si>
  <si>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</si>
  <si>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</si>
  <si>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</si>
  <si>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</si>
  <si>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</si>
  <si>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</si>
  <si>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</si>
  <si>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</si>
  <si>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</si>
  <si>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</si>
  <si>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</si>
  <si>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</si>
  <si>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</si>
  <si>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</si>
  <si>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</si>
  <si>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</si>
  <si>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</si>
  <si>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</si>
  <si>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</si>
  <si>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</si>
  <si>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</si>
  <si>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</si>
  <si>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</si>
  <si>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</si>
  <si>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</si>
  <si>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</si>
  <si>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</si>
  <si>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</si>
  <si>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</si>
  <si>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</si>
  <si>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</si>
  <si>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</si>
  <si>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</si>
  <si>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</si>
  <si>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</si>
  <si>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</si>
  <si>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</si>
  <si>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</si>
  <si>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</si>
  <si>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</si>
  <si>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</si>
  <si>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</si>
  <si>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</si>
  <si>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</si>
  <si>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</si>
  <si>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</si>
  <si>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</si>
  <si>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</si>
  <si>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</si>
  <si>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</si>
  <si>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</si>
  <si>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</si>
  <si>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</si>
  <si>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</si>
  <si>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</si>
  <si>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</si>
  <si>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</si>
  <si>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</si>
  <si>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</si>
  <si>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</si>
  <si>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</si>
  <si>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</si>
  <si>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</si>
  <si>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</si>
  <si>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</si>
  <si>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</si>
  <si>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</si>
  <si>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</si>
  <si>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</si>
  <si>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</si>
  <si>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</si>
  <si>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</si>
  <si>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</si>
  <si>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</si>
  <si>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</si>
  <si>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</si>
  <si>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</si>
  <si>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</si>
  <si>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</si>
  <si>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</si>
  <si>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</si>
  <si>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</si>
  <si>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</si>
  <si>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</si>
  <si>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</si>
  <si>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</si>
  <si>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</si>
  <si>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</si>
  <si>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</si>
  <si>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</si>
  <si>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</si>
  <si>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</si>
  <si>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</si>
  <si>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</si>
  <si>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</si>
  <si>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</si>
  <si>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</si>
  <si>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</si>
  <si>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</si>
  <si>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</si>
  <si>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</si>
  <si>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</si>
  <si>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</si>
  <si>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</si>
  <si>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</si>
  <si>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</si>
  <si>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</si>
  <si>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</si>
  <si>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</si>
  <si>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</si>
  <si>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</si>
  <si>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</si>
  <si>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</si>
  <si>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</si>
  <si>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</si>
  <si>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</si>
  <si>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</si>
  <si>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</si>
  <si>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</si>
  <si>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</si>
  <si>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</si>
  <si>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</si>
  <si>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</si>
  <si>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</si>
  <si>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</si>
  <si>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</si>
  <si>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</si>
  <si>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</si>
  <si>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</si>
  <si>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</si>
  <si>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</si>
  <si>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</si>
  <si>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</si>
  <si>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</si>
  <si>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</si>
  <si>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</si>
  <si>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</si>
  <si>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</si>
  <si>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</si>
  <si>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</si>
  <si>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</si>
  <si>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</si>
  <si>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</si>
  <si>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</si>
  <si>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</si>
  <si>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</si>
  <si>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</si>
  <si>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</si>
  <si>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</si>
  <si>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</si>
  <si>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</si>
  <si>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</si>
  <si>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</si>
  <si>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</si>
  <si>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</si>
  <si>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</si>
  <si>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</si>
  <si>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</si>
  <si>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</si>
  <si>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</si>
  <si>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</si>
  <si>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</si>
  <si>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</si>
  <si>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</si>
  <si>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</si>
  <si>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</si>
  <si>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</si>
  <si>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</si>
  <si>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</si>
  <si>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</si>
  <si>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</si>
  <si>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</si>
  <si>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</si>
  <si>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</si>
  <si>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</si>
  <si>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</si>
  <si>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</si>
  <si>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</si>
  <si>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</si>
  <si>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</si>
  <si>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</si>
  <si>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</si>
  <si>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</si>
  <si>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</si>
  <si>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</si>
  <si>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</si>
  <si>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</si>
  <si>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</si>
  <si>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</si>
  <si>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</si>
  <si>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</si>
  <si>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</si>
  <si>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</si>
  <si>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</si>
  <si>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</si>
  <si>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</si>
  <si>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</si>
  <si>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</si>
  <si>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</si>
  <si>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</si>
  <si>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</si>
  <si>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</si>
  <si>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</si>
  <si>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</si>
  <si>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</si>
  <si>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</si>
  <si>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</si>
  <si>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</si>
  <si>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</si>
  <si>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</si>
  <si>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</si>
  <si>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</si>
  <si>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</si>
  <si>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</si>
  <si>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</si>
  <si>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</si>
  <si>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</si>
  <si>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</si>
  <si>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</si>
  <si>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</si>
  <si>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</si>
  <si>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</si>
  <si>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</si>
  <si>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</si>
  <si>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</si>
  <si>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</si>
  <si>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</si>
  <si>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</si>
  <si>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</si>
  <si>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</si>
  <si>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</si>
  <si>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</si>
  <si>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</si>
  <si>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</si>
  <si>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</si>
  <si>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</si>
  <si>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</si>
  <si>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</si>
  <si>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</si>
  <si>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</si>
  <si>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</si>
  <si>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</si>
  <si>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</si>
  <si>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</si>
  <si>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</si>
  <si>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</si>
  <si>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</si>
  <si>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</si>
  <si>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</si>
  <si>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</si>
  <si>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</si>
  <si>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</si>
  <si>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</si>
  <si>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</si>
  <si>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</si>
  <si>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</si>
  <si>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</si>
  <si>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</si>
  <si>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</si>
  <si>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</si>
  <si>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</si>
  <si>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</si>
  <si>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</si>
  <si>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</si>
  <si>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</si>
  <si>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</si>
  <si>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</si>
  <si>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</si>
  <si>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</si>
  <si>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</si>
  <si>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</si>
  <si>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</si>
  <si>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</si>
  <si>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</si>
  <si>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</si>
  <si>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</si>
  <si>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</si>
  <si>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</si>
  <si>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</si>
  <si>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</si>
  <si>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</si>
  <si>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</si>
  <si>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</si>
  <si>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</si>
  <si>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</si>
  <si>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</si>
  <si>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</si>
  <si>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</si>
  <si>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</si>
  <si>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</si>
  <si>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</si>
  <si>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</si>
  <si>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</si>
  <si>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</si>
  <si>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</si>
  <si>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</si>
  <si>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</si>
  <si>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</si>
  <si>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</si>
  <si>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</si>
  <si>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</si>
  <si>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</si>
  <si>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</si>
  <si>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</si>
  <si>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</si>
  <si>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</si>
  <si>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</si>
  <si>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</si>
  <si>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</si>
  <si>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</si>
  <si>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</si>
  <si>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</si>
  <si>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</si>
  <si>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</si>
  <si>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</si>
  <si>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</si>
  <si>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</si>
  <si>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</si>
  <si>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</si>
  <si>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</si>
  <si>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</si>
  <si>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</si>
  <si>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</si>
  <si>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</si>
  <si>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</si>
  <si>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</si>
  <si>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</si>
  <si>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</si>
  <si>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</si>
  <si>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</si>
  <si>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</si>
  <si>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</si>
  <si>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</si>
  <si>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</si>
  <si>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</si>
  <si>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</si>
  <si>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</si>
  <si>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</si>
  <si>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</si>
  <si>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</si>
  <si>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</si>
  <si>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</si>
  <si>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</si>
  <si>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</si>
  <si>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</si>
  <si>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</si>
  <si>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</si>
  <si>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</si>
  <si>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</si>
  <si>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</si>
  <si>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</si>
  <si>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</si>
  <si>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</si>
  <si>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</si>
  <si>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</si>
  <si>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</si>
  <si>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</si>
  <si>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</si>
  <si>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</si>
  <si>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</si>
  <si>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</si>
  <si>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</si>
  <si>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</si>
  <si>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</si>
  <si>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</si>
  <si>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</si>
  <si>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</si>
  <si>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</si>
  <si>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</si>
  <si>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</si>
  <si>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</si>
  <si>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</si>
  <si>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</si>
  <si>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</si>
  <si>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</si>
  <si>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</si>
  <si>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</si>
  <si>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</si>
  <si>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</si>
  <si>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</si>
  <si>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</si>
  <si>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</si>
  <si>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</si>
  <si>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</si>
  <si>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</si>
  <si>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</si>
  <si>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</si>
  <si>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</si>
  <si>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</si>
  <si>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</si>
  <si>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</si>
  <si>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</si>
  <si>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</si>
  <si>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</si>
  <si>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</si>
  <si>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</si>
  <si>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</si>
  <si>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</si>
  <si>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</si>
  <si>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</si>
  <si>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</si>
  <si>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</si>
  <si>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</si>
  <si>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</si>
  <si>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</si>
  <si>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</si>
  <si>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</si>
  <si>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</si>
  <si>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</si>
  <si>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</si>
  <si>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</si>
  <si>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</si>
  <si>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</si>
  <si>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</si>
  <si>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</si>
  <si>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</si>
  <si>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</si>
  <si>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</si>
  <si>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</si>
  <si>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</si>
  <si>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</si>
  <si>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</si>
  <si>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</si>
  <si>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</si>
  <si>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</si>
  <si>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</si>
  <si>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</si>
  <si>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</si>
  <si>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</si>
  <si>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</si>
  <si>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</si>
  <si>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</si>
  <si>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</si>
  <si>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</si>
  <si>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</si>
  <si>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</si>
  <si>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</si>
  <si>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</si>
  <si>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</si>
  <si>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</si>
  <si>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</si>
  <si>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</si>
  <si>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</si>
  <si>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</si>
  <si>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</si>
  <si>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</si>
  <si>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</si>
  <si>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</si>
  <si>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</si>
  <si>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</si>
  <si>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</si>
  <si>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</si>
  <si>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</si>
  <si>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</si>
  <si>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</si>
  <si>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</si>
  <si>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</si>
  <si>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</si>
  <si>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</si>
  <si>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</si>
  <si>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</si>
  <si>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</si>
  <si>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</si>
  <si>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</si>
  <si>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</si>
  <si>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</si>
  <si>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</si>
  <si>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</si>
  <si>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</si>
  <si>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</si>
  <si>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</si>
  <si>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</si>
  <si>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</si>
  <si>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</si>
  <si>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</si>
  <si>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</si>
  <si>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</si>
  <si>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</si>
  <si>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</si>
  <si>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</si>
  <si>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</si>
  <si>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</si>
  <si>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</si>
  <si>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</si>
  <si>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</si>
  <si>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</si>
  <si>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</si>
  <si>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</si>
  <si>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</si>
  <si>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</si>
  <si>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</si>
  <si>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</si>
  <si>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</si>
  <si>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</si>
  <si>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</si>
  <si>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</si>
  <si>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</si>
  <si>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</si>
  <si>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</si>
  <si>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</si>
  <si>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</si>
  <si>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</si>
  <si>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</si>
  <si>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</si>
  <si>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</si>
  <si>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</si>
  <si>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</si>
  <si>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</si>
  <si>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</si>
  <si>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</si>
  <si>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</si>
  <si>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</si>
  <si>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</si>
  <si>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</si>
  <si>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</si>
  <si>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</si>
  <si>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</si>
  <si>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</si>
  <si>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</si>
  <si>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</si>
  <si>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</si>
  <si>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</si>
  <si>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</si>
  <si>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</si>
  <si>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</si>
  <si>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</si>
  <si>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</si>
  <si>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</si>
  <si>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</si>
  <si>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</si>
  <si>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</si>
  <si>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</si>
  <si>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</si>
  <si>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</si>
  <si>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</si>
  <si>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</si>
  <si>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</si>
  <si>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</si>
  <si>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</si>
  <si>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</si>
  <si>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</si>
  <si>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</si>
  <si>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</si>
  <si>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</si>
  <si>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</si>
  <si>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</si>
  <si>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</si>
  <si>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</si>
  <si>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</si>
  <si>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</si>
  <si>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</si>
  <si>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</si>
  <si>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</si>
  <si>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</si>
  <si>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</si>
  <si>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</si>
  <si>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</si>
  <si>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</si>
  <si>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</si>
  <si>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</si>
  <si>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</si>
  <si>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</si>
  <si>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</si>
  <si>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</si>
  <si>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</si>
  <si>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</si>
  <si>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</si>
  <si>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</si>
  <si>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</si>
  <si>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</si>
  <si>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</si>
  <si>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</si>
  <si>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</si>
  <si>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</si>
  <si>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</si>
  <si>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</si>
  <si>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</si>
  <si>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</si>
  <si>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</si>
  <si>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</si>
  <si>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</si>
  <si>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</si>
  <si>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</si>
  <si>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</si>
  <si>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</si>
  <si>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</si>
  <si>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</si>
  <si>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</si>
  <si>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</si>
  <si>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</si>
  <si>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</si>
  <si>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</si>
  <si>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</si>
  <si>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</si>
  <si>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</si>
  <si>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</si>
  <si>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</si>
  <si>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</si>
  <si>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</si>
  <si>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</si>
  <si>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</si>
  <si>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</si>
  <si>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</si>
  <si>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</si>
  <si>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</si>
  <si>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</si>
  <si>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</si>
  <si>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</si>
  <si>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</si>
  <si>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</si>
  <si>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</si>
  <si>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</si>
  <si>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</si>
  <si>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</si>
  <si>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</si>
  <si>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</si>
  <si>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</si>
  <si>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</si>
  <si>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</si>
  <si>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</si>
  <si>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</si>
  <si>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</si>
  <si>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</si>
  <si>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</si>
  <si>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</si>
  <si>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</si>
  <si>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</si>
  <si>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</si>
  <si>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</si>
  <si>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</si>
  <si>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</si>
  <si>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</si>
  <si>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</si>
  <si>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</si>
  <si>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</si>
  <si>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</si>
  <si>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</si>
  <si>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</si>
  <si>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</si>
  <si>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</si>
  <si>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</si>
  <si>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</si>
  <si>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</si>
  <si>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</si>
  <si>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</si>
  <si>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</si>
  <si>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</si>
  <si>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</si>
  <si>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</si>
  <si>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</si>
  <si>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</si>
  <si>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</si>
  <si>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</si>
  <si>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</si>
  <si>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</si>
  <si>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</si>
  <si>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</si>
  <si>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</si>
  <si>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</si>
  <si>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</si>
  <si>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</si>
  <si>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</si>
  <si>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</si>
  <si>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</si>
  <si>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</si>
  <si>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</si>
  <si>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</si>
  <si>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</si>
  <si>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</si>
  <si>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</si>
  <si>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</si>
  <si>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</si>
  <si>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</si>
  <si>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</si>
  <si>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</si>
  <si>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</si>
  <si>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</si>
  <si>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</si>
  <si>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</si>
  <si>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</si>
  <si>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</si>
  <si>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</si>
  <si>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</si>
  <si>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</si>
  <si>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</si>
  <si>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</si>
  <si>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</si>
  <si>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</si>
  <si>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</si>
  <si>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</si>
  <si>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</si>
  <si>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</si>
  <si>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</si>
  <si>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</si>
  <si>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</si>
  <si>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</si>
  <si>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</si>
  <si>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</si>
  <si>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</si>
  <si>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</si>
  <si>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</si>
  <si>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</si>
  <si>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</si>
  <si>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</si>
  <si>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</si>
  <si>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</si>
  <si>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</si>
  <si>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</si>
  <si>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</si>
  <si>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</si>
  <si>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</si>
  <si>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</si>
  <si>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</si>
  <si>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</si>
  <si>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</si>
  <si>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</si>
  <si>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</si>
  <si>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</si>
  <si>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</si>
  <si>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</si>
  <si>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</si>
  <si>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</si>
  <si>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</si>
  <si>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</si>
  <si>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</si>
  <si>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</si>
  <si>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</si>
  <si>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</si>
  <si>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</si>
  <si>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</si>
  <si>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</si>
  <si>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</si>
  <si>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</si>
  <si>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</si>
  <si>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</si>
  <si>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</si>
  <si>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</si>
  <si>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</si>
  <si>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</si>
  <si>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</si>
  <si>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</si>
  <si>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</si>
  <si>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</si>
  <si>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</si>
  <si>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</si>
  <si>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</si>
  <si>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</si>
  <si>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</si>
  <si>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</si>
  <si>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</si>
  <si>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</si>
  <si>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</si>
  <si>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</si>
  <si>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</si>
  <si>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</si>
  <si>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</si>
  <si>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</si>
  <si>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</si>
  <si>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</si>
  <si>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</si>
  <si>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</si>
  <si>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</si>
  <si>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</si>
  <si>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</si>
  <si>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</si>
  <si>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</si>
  <si>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</si>
  <si>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</si>
  <si>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</si>
  <si>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</si>
  <si>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</si>
  <si>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</si>
  <si>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</si>
  <si>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</si>
  <si>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</si>
  <si>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</si>
  <si>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</si>
  <si>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</si>
  <si>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</si>
  <si>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</si>
  <si>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</si>
  <si>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</si>
  <si>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</si>
  <si>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</si>
  <si>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</si>
  <si>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</si>
  <si>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</si>
  <si>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</si>
  <si>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</si>
  <si>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</si>
  <si>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</si>
  <si>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</si>
  <si>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</si>
  <si>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</si>
  <si>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</si>
  <si>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</si>
  <si>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</si>
  <si>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</si>
  <si>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</si>
  <si>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</si>
  <si>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</si>
  <si>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</si>
  <si>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</si>
  <si>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</si>
  <si>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</si>
  <si>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</si>
  <si>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</si>
  <si>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</si>
  <si>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</si>
  <si>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</si>
  <si>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</si>
  <si>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</si>
  <si>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</si>
  <si>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</si>
  <si>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</si>
  <si>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</si>
  <si>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</si>
  <si>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</si>
  <si>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</si>
  <si>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</si>
  <si>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</si>
  <si>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</si>
  <si>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</si>
  <si>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</si>
  <si>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</si>
  <si>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</si>
  <si>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</si>
  <si>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</si>
  <si>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</si>
  <si>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</si>
  <si>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</si>
  <si>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</si>
  <si>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</si>
  <si>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</si>
  <si>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</si>
  <si>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</si>
  <si>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</si>
  <si>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</si>
  <si>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</si>
  <si>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</si>
  <si>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</si>
  <si>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</si>
  <si>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</si>
  <si>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</si>
  <si>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</si>
  <si>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</si>
  <si>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</si>
  <si>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</si>
  <si>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</si>
  <si>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</si>
  <si>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</si>
  <si>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</si>
  <si>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</si>
  <si>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</si>
  <si>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</si>
  <si>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</si>
  <si>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</si>
  <si>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</si>
  <si>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</si>
  <si>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</si>
  <si>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</si>
  <si>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</si>
  <si>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</si>
  <si>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</si>
  <si>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</si>
  <si>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</si>
  <si>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</si>
  <si>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</si>
  <si>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</si>
  <si>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</si>
  <si>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</si>
  <si>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</si>
  <si>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</si>
  <si>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</si>
  <si>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</si>
  <si>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</si>
  <si>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</si>
  <si>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</si>
  <si>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</si>
  <si>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</si>
  <si>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</si>
  <si>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</si>
  <si>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</si>
  <si>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</si>
  <si>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</si>
  <si>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</si>
  <si>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</si>
  <si>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</si>
  <si>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</si>
  <si>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</si>
  <si>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</si>
  <si>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</si>
  <si>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</si>
  <si>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</si>
  <si>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</si>
  <si>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</si>
  <si>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</si>
  <si>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</si>
  <si>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</si>
  <si>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</si>
  <si>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</si>
  <si>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</si>
  <si>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</si>
  <si>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</si>
  <si>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</si>
  <si>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</si>
  <si>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</si>
  <si>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</si>
  <si>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</si>
  <si>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</si>
  <si>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</si>
  <si>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</si>
  <si>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</si>
  <si>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</si>
  <si>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</si>
  <si>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</si>
  <si>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</si>
  <si>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</si>
  <si>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</si>
  <si>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</si>
  <si>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</si>
  <si>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</si>
  <si>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</si>
  <si>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</si>
  <si>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</si>
  <si>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</si>
  <si>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</si>
  <si>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</si>
  <si>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</si>
  <si>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</si>
  <si>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</si>
  <si>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</si>
  <si>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</si>
  <si>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</si>
  <si>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</si>
  <si>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</si>
  <si>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</si>
  <si>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</si>
  <si>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</si>
  <si>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</si>
  <si>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</si>
  <si>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</si>
  <si>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</si>
  <si>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</si>
  <si>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</si>
  <si>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</si>
  <si>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</si>
  <si>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</si>
  <si>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</si>
  <si>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</si>
  <si>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</si>
  <si>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</si>
  <si>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</si>
  <si>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</si>
  <si>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</si>
  <si>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</si>
  <si>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</si>
  <si>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</si>
  <si>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</si>
  <si>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</si>
  <si>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</si>
  <si>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</si>
  <si>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</si>
  <si>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</si>
  <si>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</si>
  <si>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</si>
  <si>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</si>
  <si>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</si>
  <si>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</si>
  <si>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</si>
  <si>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</si>
  <si>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</si>
  <si>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</si>
  <si>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</si>
  <si>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</si>
  <si>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</si>
  <si>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</si>
  <si>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</si>
  <si>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</si>
  <si>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</si>
  <si>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</si>
  <si>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</si>
  <si>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</si>
  <si>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</si>
  <si>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</si>
  <si>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</si>
  <si>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</si>
  <si>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</si>
  <si>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</si>
  <si>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</si>
  <si>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</si>
  <si>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</si>
  <si>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</si>
  <si>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</si>
  <si>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</si>
  <si>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</si>
  <si>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</si>
  <si>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</si>
  <si>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</si>
  <si>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</si>
  <si>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</si>
  <si>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</si>
  <si>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</si>
  <si>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</si>
  <si>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</si>
  <si>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</si>
  <si>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</si>
  <si>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</si>
  <si>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</si>
  <si>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</si>
  <si>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</si>
  <si>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</si>
  <si>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</si>
  <si>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</si>
  <si>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</si>
  <si>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</si>
  <si>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</si>
  <si>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</si>
  <si>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</si>
  <si>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</si>
  <si>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</si>
  <si>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</si>
  <si>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</si>
  <si>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</si>
  <si>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</si>
  <si>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</si>
  <si>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</si>
  <si>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</si>
  <si>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</si>
  <si>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</si>
  <si>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</si>
  <si>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</si>
  <si>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</si>
  <si>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</si>
  <si>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</si>
  <si>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</si>
  <si>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</si>
  <si>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</si>
  <si>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</si>
  <si>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</si>
  <si>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</si>
  <si>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</si>
  <si>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</si>
  <si>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</si>
  <si>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</si>
  <si>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</si>
  <si>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</si>
  <si>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</si>
  <si>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</si>
  <si>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</si>
  <si>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</si>
  <si>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</si>
  <si>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</si>
  <si>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</si>
  <si>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</si>
  <si>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</si>
  <si>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</si>
  <si>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</si>
  <si>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</si>
  <si>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</si>
  <si>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</si>
  <si>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</si>
  <si>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</si>
  <si>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</si>
  <si>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</si>
  <si>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</si>
  <si>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</si>
  <si>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</si>
  <si>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</si>
  <si>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</si>
  <si>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</si>
  <si>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</si>
  <si>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</si>
  <si>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</si>
  <si>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</si>
  <si>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</si>
  <si>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</si>
  <si>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</si>
  <si>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</si>
  <si>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</si>
  <si>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</si>
  <si>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</si>
  <si>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</si>
  <si>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</si>
  <si>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</si>
  <si>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</si>
  <si>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</si>
  <si>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</si>
  <si>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</si>
  <si>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</si>
  <si>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</si>
  <si>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</si>
  <si>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</si>
  <si>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</si>
  <si>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</si>
  <si>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</si>
  <si>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</si>
  <si>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</si>
  <si>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</si>
  <si>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</si>
  <si>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</si>
  <si>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</si>
  <si>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</si>
  <si>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</si>
  <si>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</si>
  <si>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</si>
  <si>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</si>
  <si>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</si>
  <si>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</si>
  <si>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</si>
  <si>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</si>
  <si>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</si>
  <si>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</si>
  <si>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</si>
  <si>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</si>
  <si>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</si>
  <si>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</si>
  <si>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</si>
  <si>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</si>
  <si>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</si>
  <si>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</si>
  <si>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</si>
  <si>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</si>
  <si>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</si>
  <si>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</si>
  <si>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</si>
  <si>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</si>
  <si>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</si>
  <si>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</si>
  <si>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</si>
  <si>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</si>
  <si>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</si>
  <si>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</si>
  <si>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</si>
  <si>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</si>
  <si>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</si>
  <si>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</si>
  <si>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</si>
  <si>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</si>
  <si>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</si>
  <si>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</si>
  <si>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</si>
  <si>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</si>
  <si>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</si>
  <si>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</si>
  <si>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</si>
  <si>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</si>
  <si>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</si>
  <si>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</si>
  <si>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</si>
  <si>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</si>
  <si>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</si>
  <si>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</si>
  <si>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</si>
  <si>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</si>
  <si>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</si>
  <si>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</si>
  <si>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</si>
  <si>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</si>
  <si>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</si>
  <si>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</si>
  <si>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</si>
  <si>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</si>
  <si>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</si>
  <si>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</si>
  <si>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</si>
  <si>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</si>
  <si>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</si>
  <si>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</si>
  <si>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</si>
  <si>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</si>
  <si>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</si>
  <si>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</si>
  <si>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</si>
  <si>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</si>
  <si>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</si>
  <si>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</si>
  <si>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</si>
  <si>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</si>
  <si>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</si>
  <si>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</si>
  <si>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</si>
  <si>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</si>
  <si>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</si>
  <si>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</si>
  <si>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</si>
  <si>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</si>
  <si>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</si>
  <si>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</si>
  <si>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</si>
  <si>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</si>
  <si>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</si>
  <si>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</si>
  <si>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</si>
  <si>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</si>
  <si>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</si>
  <si>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</si>
  <si>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</si>
  <si>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</si>
  <si>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</si>
  <si>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</si>
  <si>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</si>
  <si>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</si>
  <si>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</si>
  <si>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</si>
  <si>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</si>
  <si>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</si>
  <si>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</si>
  <si>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</si>
  <si>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</si>
  <si>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</si>
  <si>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</si>
  <si>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</si>
  <si>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</si>
  <si>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</si>
  <si>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</si>
  <si>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</si>
  <si>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</si>
  <si>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</si>
  <si>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</si>
  <si>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</si>
  <si>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</si>
  <si>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</si>
  <si>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</si>
  <si>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</si>
  <si>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</si>
  <si>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</si>
  <si>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</si>
  <si>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</si>
  <si>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</si>
  <si>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</si>
  <si>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</si>
  <si>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</si>
  <si>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</si>
  <si>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</si>
  <si>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</si>
  <si>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</si>
  <si>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</si>
  <si>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</si>
  <si>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</si>
  <si>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</si>
  <si>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</si>
  <si>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</si>
  <si>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</si>
  <si>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</si>
  <si>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</si>
  <si>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</si>
  <si>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</si>
  <si>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</si>
  <si>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</si>
  <si>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</si>
  <si>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</si>
  <si>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</si>
  <si>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</si>
  <si>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</si>
  <si>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</si>
  <si>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</si>
  <si>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</si>
  <si>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</si>
  <si>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</si>
  <si>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</si>
  <si>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</si>
  <si>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</si>
  <si>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</si>
  <si>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</si>
  <si>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</si>
  <si>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</si>
  <si>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</si>
  <si>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</si>
  <si>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</si>
  <si>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</si>
  <si>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</si>
  <si>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</si>
  <si>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</si>
  <si>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</si>
  <si>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</si>
  <si>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</si>
  <si>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</si>
  <si>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</si>
  <si>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</si>
  <si>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</si>
  <si>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</si>
  <si>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</si>
  <si>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</si>
  <si>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</si>
  <si>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</si>
  <si>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</si>
  <si>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</si>
  <si>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</si>
  <si>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</si>
  <si>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</si>
  <si>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</si>
  <si>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</si>
  <si>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</si>
  <si>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</si>
  <si>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</si>
  <si>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</si>
  <si>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</si>
  <si>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</si>
  <si>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</si>
  <si>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</si>
  <si>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</si>
  <si>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</si>
  <si>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</si>
  <si>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</si>
  <si>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</si>
  <si>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</si>
  <si>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</si>
  <si>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</si>
  <si>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</si>
  <si>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</si>
  <si>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</si>
  <si>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</si>
  <si>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</si>
  <si>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</si>
  <si>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</si>
  <si>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</si>
  <si>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</si>
  <si>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</si>
  <si>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</si>
  <si>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</si>
  <si>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</si>
  <si>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</si>
  <si>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</si>
  <si>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</si>
  <si>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</si>
  <si>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</si>
  <si>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</si>
  <si>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</si>
  <si>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</si>
  <si>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</si>
  <si>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</si>
  <si>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</si>
  <si>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</si>
  <si>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</si>
  <si>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</si>
  <si>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</si>
  <si>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</si>
  <si>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</si>
  <si>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</si>
  <si>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</si>
  <si>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</si>
  <si>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</si>
  <si>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</si>
  <si>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</si>
  <si>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</si>
  <si>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</si>
  <si>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</si>
  <si>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</si>
  <si>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</si>
  <si>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</si>
  <si>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</si>
  <si>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</si>
  <si>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</si>
  <si>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</si>
  <si>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</si>
  <si>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</si>
  <si>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</si>
  <si>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</si>
  <si>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</si>
  <si>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</si>
  <si>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</si>
  <si>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</si>
  <si>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</si>
  <si>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</si>
  <si>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</si>
  <si>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</si>
  <si>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</si>
  <si>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</si>
  <si>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</si>
  <si>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</si>
  <si>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</si>
  <si>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</si>
  <si>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</si>
  <si>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</si>
  <si>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</si>
  <si>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</si>
  <si>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</si>
  <si>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</si>
  <si>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</si>
  <si>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</si>
  <si>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</si>
  <si>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</si>
  <si>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</si>
  <si>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</si>
  <si>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</si>
  <si>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</si>
  <si>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</si>
  <si>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</si>
  <si>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</si>
  <si>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</si>
  <si>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</si>
  <si>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</si>
  <si>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</si>
  <si>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</si>
  <si>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</si>
  <si>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</si>
  <si>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</si>
  <si>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</si>
  <si>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</si>
  <si>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</si>
  <si>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</si>
  <si>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</si>
  <si>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</si>
  <si>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</si>
  <si>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</si>
  <si>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</si>
  <si>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</si>
  <si>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</si>
  <si>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</si>
  <si>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</si>
  <si>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</si>
  <si>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</si>
  <si>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</si>
  <si>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</si>
  <si>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</si>
  <si>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</si>
  <si>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</si>
  <si>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</si>
  <si>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</si>
  <si>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</si>
  <si>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</si>
  <si>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</si>
  <si>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</si>
  <si>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</si>
  <si>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</si>
  <si>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</si>
  <si>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</si>
  <si>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</si>
  <si>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</si>
  <si>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</si>
  <si>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</si>
  <si>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</si>
  <si>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</si>
  <si>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</si>
  <si>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</si>
  <si>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</si>
  <si>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</si>
  <si>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</si>
  <si>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</si>
  <si>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</si>
  <si>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</si>
  <si>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</si>
  <si>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</si>
  <si>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</si>
  <si>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</si>
  <si>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</si>
  <si>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</si>
  <si>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</si>
  <si>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</si>
  <si>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</si>
  <si>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</si>
  <si>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</si>
  <si>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</si>
  <si>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</si>
  <si>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</si>
  <si>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</si>
  <si>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</si>
  <si>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</si>
  <si>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</si>
  <si>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</si>
  <si>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</si>
  <si>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</si>
  <si>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</si>
  <si>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</si>
  <si>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</si>
  <si>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</si>
  <si>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</si>
  <si>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</si>
  <si>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</si>
  <si>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</si>
  <si>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</si>
  <si>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</si>
  <si>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</si>
  <si>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</si>
  <si>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</si>
  <si>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</si>
  <si>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</si>
  <si>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</si>
  <si>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</si>
  <si>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</si>
  <si>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</si>
  <si>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</si>
  <si>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</si>
  <si>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</si>
  <si>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</si>
  <si>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</si>
  <si>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</si>
  <si>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</si>
  <si>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</si>
  <si>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</si>
  <si>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</si>
  <si>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</si>
  <si>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</si>
  <si>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</si>
  <si>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</si>
  <si>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</si>
  <si>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</si>
  <si>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</si>
  <si>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</si>
  <si>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</si>
  <si>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</si>
  <si>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</si>
  <si>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</si>
  <si>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</si>
  <si>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</si>
  <si>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</si>
  <si>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</si>
  <si>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</si>
  <si>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</si>
  <si>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</si>
  <si>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</si>
  <si>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</si>
  <si>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</si>
  <si>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</si>
  <si>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</si>
  <si>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</si>
  <si>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</si>
  <si>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</si>
  <si>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</si>
  <si>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</si>
  <si>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</si>
  <si>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</si>
  <si>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</si>
  <si>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</si>
  <si>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</si>
  <si>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</si>
  <si>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</si>
  <si>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</si>
  <si>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</si>
  <si>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</si>
  <si>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</si>
  <si>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</si>
  <si>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</si>
  <si>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</si>
  <si>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</si>
  <si>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</si>
  <si>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</si>
  <si>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</si>
  <si>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</si>
  <si>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</si>
  <si>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</si>
  <si>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</si>
  <si>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</si>
  <si>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</si>
  <si>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</si>
  <si>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</si>
  <si>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</si>
  <si>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</si>
  <si>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</si>
  <si>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</si>
  <si>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</si>
  <si>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</si>
  <si>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</si>
  <si>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</si>
  <si>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</si>
  <si>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</si>
  <si>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</si>
  <si>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</si>
  <si>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</si>
  <si>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</si>
  <si>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</si>
  <si>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</si>
  <si>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</si>
  <si>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</si>
  <si>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</si>
  <si>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</si>
  <si>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</si>
  <si>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</si>
  <si>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</si>
  <si>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</si>
  <si>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</si>
  <si>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</si>
  <si>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</si>
  <si>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</si>
  <si>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</si>
  <si>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</si>
  <si>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</si>
  <si>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</si>
  <si>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</si>
  <si>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</si>
  <si>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</si>
  <si>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</si>
  <si>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</si>
  <si>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</si>
  <si>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</si>
  <si>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</si>
  <si>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</si>
  <si>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</si>
  <si>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</si>
  <si>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</si>
  <si>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</si>
  <si>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</si>
  <si>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</si>
  <si>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</si>
  <si>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</si>
  <si>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</si>
  <si>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</si>
  <si>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</si>
  <si>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</si>
  <si>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</si>
  <si>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</si>
  <si>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</si>
  <si>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</si>
  <si>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</si>
  <si>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</si>
  <si>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</si>
  <si>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</si>
  <si>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</si>
  <si>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</si>
  <si>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</si>
  <si>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</si>
  <si>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</si>
  <si>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</si>
  <si>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</si>
  <si>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</si>
  <si>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</si>
  <si>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</si>
  <si>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</si>
  <si>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</si>
  <si>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</si>
  <si>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</si>
  <si>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</si>
  <si>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</si>
  <si>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</si>
  <si>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</si>
  <si>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</si>
  <si>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</si>
  <si>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</si>
  <si>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</si>
  <si>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</si>
  <si>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</si>
  <si>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</si>
  <si>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</si>
  <si>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</si>
  <si>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</si>
  <si>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</si>
  <si>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</si>
  <si>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</si>
  <si>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</si>
  <si>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</si>
  <si>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</si>
  <si>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</si>
  <si>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</si>
  <si>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</si>
  <si>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</si>
  <si>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</si>
  <si>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</si>
  <si>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</si>
  <si>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</si>
  <si>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</si>
  <si>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</si>
  <si>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</si>
  <si>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</si>
  <si>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</si>
  <si>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</si>
  <si>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</si>
  <si>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</si>
  <si>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</si>
  <si>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</si>
  <si>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</si>
  <si>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</si>
  <si>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</si>
  <si>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</si>
  <si>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</si>
  <si>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</si>
  <si>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</si>
  <si>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</si>
  <si>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</si>
  <si>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</si>
  <si>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</si>
  <si>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</si>
  <si>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</si>
  <si>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</si>
  <si>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</si>
  <si>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</si>
  <si>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</si>
  <si>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</si>
  <si>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</si>
  <si>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</si>
  <si>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</si>
  <si>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</si>
  <si>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</si>
  <si>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</si>
  <si>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</si>
  <si>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</si>
  <si>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</si>
  <si>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</si>
  <si>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</si>
  <si>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</si>
  <si>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</si>
  <si>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</si>
  <si>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</si>
  <si>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</si>
  <si>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</si>
  <si>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</si>
  <si>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</si>
  <si>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</si>
  <si>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</si>
  <si>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</si>
  <si>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</si>
  <si>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</si>
  <si>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</si>
  <si>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</si>
  <si>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</si>
  <si>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</si>
  <si>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</si>
  <si>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</si>
  <si>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</si>
  <si>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</si>
  <si>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</si>
  <si>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</si>
  <si>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</si>
  <si>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</si>
  <si>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</si>
  <si>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</si>
  <si>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</si>
  <si>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</si>
  <si>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</si>
  <si>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</si>
  <si>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</si>
  <si>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</si>
  <si>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</si>
  <si>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</si>
  <si>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</si>
  <si>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</si>
  <si>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</si>
  <si>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</si>
  <si>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</si>
  <si>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</si>
  <si>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</si>
  <si>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</si>
  <si>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</si>
  <si>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</si>
  <si>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</si>
  <si>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</si>
  <si>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</si>
  <si>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</si>
  <si>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</si>
  <si>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</si>
  <si>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</si>
  <si>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</si>
  <si>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</si>
  <si>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</si>
  <si>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</si>
  <si>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</si>
  <si>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</si>
  <si>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</si>
  <si>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</si>
  <si>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</si>
  <si>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</si>
  <si>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</si>
  <si>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</si>
  <si>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</si>
  <si>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</si>
  <si>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</si>
  <si>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</si>
  <si>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</si>
  <si>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</si>
  <si>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</si>
  <si>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</si>
  <si>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</si>
  <si>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</si>
  <si>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</si>
  <si>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</si>
  <si>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</si>
  <si>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</si>
  <si>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</si>
  <si>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</si>
  <si>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</si>
  <si>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</si>
  <si>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</si>
  <si>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</si>
  <si>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</si>
  <si>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</si>
  <si>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</si>
  <si>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</si>
  <si>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</si>
  <si>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</si>
  <si>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</si>
  <si>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</si>
  <si>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</si>
  <si>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</si>
  <si>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</si>
  <si>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</si>
  <si>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</si>
  <si>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</si>
  <si>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</si>
  <si>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</si>
  <si>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</si>
  <si>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</si>
  <si>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</si>
  <si>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</si>
  <si>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</si>
  <si>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</si>
  <si>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</si>
  <si>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</si>
  <si>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</si>
  <si>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</si>
  <si>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</si>
  <si>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</si>
  <si>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</si>
  <si>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</si>
  <si>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</si>
  <si>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</si>
  <si>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</si>
  <si>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</si>
  <si>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</si>
  <si>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</si>
  <si>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</si>
  <si>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</si>
  <si>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</si>
  <si>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</si>
  <si>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</si>
  <si>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</si>
  <si>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</si>
  <si>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</si>
  <si>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</si>
  <si>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</si>
  <si>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</si>
  <si>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</si>
  <si>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</si>
  <si>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</si>
  <si>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</si>
  <si>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</si>
  <si>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</si>
  <si>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</si>
  <si>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</si>
  <si>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</si>
  <si>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</si>
  <si>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</si>
  <si>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</si>
  <si>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</si>
  <si>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</si>
  <si>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</si>
  <si>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</si>
  <si>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</si>
  <si>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</si>
  <si>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</si>
  <si>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</si>
  <si>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</si>
  <si>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</si>
  <si>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</si>
  <si>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</si>
  <si>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</si>
  <si>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</si>
  <si>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</si>
  <si>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</si>
  <si>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</si>
  <si>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</si>
  <si>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</si>
  <si>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</si>
  <si>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</si>
  <si>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</si>
  <si>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</si>
  <si>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</si>
  <si>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</si>
  <si>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</si>
  <si>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</si>
  <si>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</si>
  <si>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</si>
  <si>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</si>
  <si>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</si>
  <si>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</si>
  <si>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</si>
  <si>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</si>
  <si>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</si>
  <si>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</si>
  <si>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</si>
  <si>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</si>
  <si>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</si>
  <si>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</si>
  <si>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</si>
  <si>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</si>
  <si>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</si>
  <si>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</si>
  <si>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</si>
  <si>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</si>
  <si>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</si>
  <si>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</si>
  <si>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</si>
  <si>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</si>
  <si>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</si>
  <si>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</si>
  <si>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</si>
  <si>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</si>
  <si>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</si>
  <si>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</si>
  <si>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</si>
  <si>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</si>
  <si>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</si>
  <si>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</si>
  <si>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</si>
  <si>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</si>
  <si>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</si>
  <si>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</si>
  <si>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</si>
  <si>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</si>
  <si>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</si>
  <si>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</si>
  <si>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</si>
  <si>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</si>
  <si>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</si>
  <si>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</si>
  <si>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</si>
  <si>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</si>
  <si>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</si>
  <si>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</si>
  <si>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</si>
  <si>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</si>
  <si>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</si>
  <si>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</si>
  <si>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</si>
  <si>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</si>
  <si>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</si>
  <si>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</si>
  <si>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</si>
  <si>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</si>
  <si>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</si>
  <si>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</si>
  <si>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</si>
  <si>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</si>
  <si>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</si>
  <si>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</si>
  <si>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</si>
  <si>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</si>
  <si>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</si>
  <si>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</si>
  <si>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</si>
  <si>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</si>
  <si>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</si>
  <si>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</si>
  <si>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</si>
  <si>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</si>
  <si>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</si>
  <si>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</si>
  <si>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</si>
  <si>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</si>
  <si>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</si>
  <si>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</si>
  <si>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</si>
  <si>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</si>
  <si>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</si>
  <si>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</si>
  <si>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</si>
  <si>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</si>
  <si>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</si>
  <si>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</si>
  <si>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</si>
  <si>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</si>
  <si>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</si>
  <si>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</si>
  <si>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</si>
  <si>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</si>
  <si>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</si>
  <si>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</si>
  <si>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</si>
  <si>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</si>
  <si>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</si>
  <si>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</si>
  <si>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</si>
  <si>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</si>
  <si>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</si>
  <si>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</si>
  <si>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</si>
  <si>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</si>
  <si>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</si>
  <si>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</si>
  <si>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</si>
  <si>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</si>
  <si>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</si>
  <si>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</si>
  <si>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</si>
  <si>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</si>
  <si>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</si>
  <si>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</si>
  <si>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</si>
  <si>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</si>
  <si>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</si>
  <si>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</si>
  <si>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</si>
  <si>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</si>
  <si>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</si>
  <si>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</si>
  <si>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</si>
  <si>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</si>
  <si>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</si>
  <si>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</si>
  <si>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</si>
  <si>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</si>
  <si>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</si>
  <si>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</si>
  <si>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</si>
  <si>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</si>
  <si>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</si>
  <si>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</si>
  <si>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</si>
  <si>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</si>
  <si>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</si>
  <si>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</si>
  <si>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</si>
  <si>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</si>
  <si>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</si>
  <si>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</si>
  <si>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</si>
  <si>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</si>
  <si>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</si>
  <si>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</si>
  <si>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</si>
  <si>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</si>
  <si>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</si>
  <si>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</si>
  <si>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</si>
  <si>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</si>
  <si>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</si>
  <si>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</si>
  <si>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</si>
  <si>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</si>
  <si>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</si>
  <si>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</si>
  <si>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</si>
  <si>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</si>
  <si>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</si>
  <si>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</si>
  <si>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</si>
  <si>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</si>
  <si>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</si>
  <si>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</si>
  <si>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</si>
  <si>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</si>
  <si>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</si>
  <si>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</si>
  <si>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</si>
  <si>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</si>
  <si>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</si>
  <si>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</si>
  <si>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</si>
  <si>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</si>
  <si>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</si>
  <si>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</si>
  <si>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</si>
  <si>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</si>
  <si>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</si>
  <si>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</si>
  <si>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</si>
  <si>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</si>
  <si>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</si>
  <si>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</si>
  <si>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</si>
  <si>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</si>
  <si>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</si>
  <si>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</si>
  <si>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</si>
  <si>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</si>
  <si>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</si>
  <si>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</si>
  <si>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</si>
  <si>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</si>
  <si>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</si>
  <si>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</si>
  <si>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</si>
  <si>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</si>
  <si>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</si>
  <si>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</si>
  <si>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</si>
  <si>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</si>
  <si>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</si>
  <si>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</si>
  <si>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</si>
  <si>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</si>
  <si>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</si>
  <si>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</si>
  <si>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</si>
  <si>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</si>
  <si>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</si>
  <si>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</si>
  <si>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</si>
  <si>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</si>
  <si>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</si>
  <si>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</si>
  <si>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</si>
  <si>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</si>
  <si>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</si>
  <si>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</si>
  <si>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</si>
  <si>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</si>
  <si>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</si>
  <si>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</si>
  <si>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</si>
  <si>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</si>
  <si>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</si>
  <si>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</si>
  <si>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</si>
  <si>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</si>
  <si>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</si>
  <si>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</si>
  <si>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</si>
  <si>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</si>
  <si>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</si>
  <si>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</si>
  <si>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</si>
  <si>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</si>
  <si>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</si>
  <si>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</si>
  <si>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</si>
  <si>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</si>
  <si>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</si>
  <si>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</si>
  <si>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</si>
  <si>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</si>
  <si>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</si>
  <si>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</si>
  <si>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</si>
  <si>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</si>
  <si>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</si>
  <si>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</si>
  <si>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</si>
  <si>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</si>
  <si>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</si>
  <si>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</si>
  <si>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</si>
  <si>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</si>
  <si>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</si>
  <si>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</si>
  <si>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</si>
  <si>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</si>
  <si>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</si>
  <si>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</si>
  <si>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</si>
  <si>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</si>
  <si>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</si>
  <si>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</si>
  <si>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</si>
  <si>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</si>
  <si>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</si>
  <si>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</si>
  <si>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</si>
  <si>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</si>
  <si>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</si>
  <si>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</si>
  <si>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</si>
  <si>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</si>
  <si>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</si>
  <si>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</si>
  <si>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</si>
  <si>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</si>
  <si>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</si>
  <si>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</si>
  <si>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</si>
  <si>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</si>
  <si>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</si>
  <si>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</si>
  <si>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</si>
  <si>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</si>
  <si>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</si>
  <si>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</si>
  <si>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</si>
  <si>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</si>
  <si>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</si>
  <si>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</si>
  <si>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</si>
  <si>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</si>
  <si>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</si>
  <si>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</si>
  <si>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</si>
  <si>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</si>
  <si>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</si>
  <si>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</si>
  <si>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</si>
  <si>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</si>
  <si>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</si>
  <si>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</si>
  <si>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</si>
  <si>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</si>
  <si>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</si>
  <si>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</si>
  <si>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</si>
  <si>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</si>
  <si>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</si>
  <si>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</si>
  <si>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</si>
  <si>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</si>
  <si>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</si>
  <si>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</si>
  <si>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</si>
  <si>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</si>
  <si>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</si>
  <si>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</si>
  <si>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</si>
  <si>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</si>
  <si>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</si>
  <si>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</si>
  <si>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</si>
  <si>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</si>
  <si>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</si>
  <si>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</si>
  <si>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</si>
  <si>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</si>
  <si>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</si>
  <si>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</si>
  <si>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</si>
  <si>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</si>
  <si>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</si>
  <si>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</si>
  <si>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</si>
  <si>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</si>
  <si>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</si>
  <si>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</si>
  <si>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</si>
  <si>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</si>
  <si>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</si>
  <si>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</si>
  <si>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</si>
  <si>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</si>
  <si>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</si>
  <si>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</si>
  <si>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</si>
  <si>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</si>
  <si>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</si>
  <si>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</si>
  <si>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</si>
  <si>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</si>
  <si>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</si>
  <si>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</si>
  <si>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</si>
  <si>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</si>
  <si>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</si>
  <si>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</si>
  <si>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</si>
  <si>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</si>
  <si>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</si>
  <si>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</si>
  <si>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</si>
  <si>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</si>
  <si>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</si>
  <si>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</si>
  <si>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</si>
  <si>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</si>
  <si>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</si>
  <si>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</si>
  <si>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</si>
  <si>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</si>
  <si>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</si>
  <si>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</si>
  <si>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</si>
  <si>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</si>
  <si>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</si>
  <si>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</si>
  <si>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</si>
  <si>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</si>
  <si>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</si>
  <si>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</si>
  <si>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</si>
  <si>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</si>
  <si>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</si>
  <si>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</si>
  <si>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</si>
  <si>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</si>
  <si>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</si>
  <si>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</si>
  <si>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</si>
  <si>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</si>
  <si>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</si>
  <si>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</si>
  <si>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</si>
  <si>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</si>
  <si>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</si>
  <si>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</si>
  <si>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</si>
  <si>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</si>
  <si>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</si>
  <si>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</si>
  <si>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</si>
  <si>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</si>
  <si>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</si>
  <si>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</si>
  <si>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</si>
  <si>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</si>
  <si>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</si>
  <si>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</si>
  <si>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</si>
  <si>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</si>
  <si>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</si>
  <si>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</si>
  <si>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</si>
  <si>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</si>
  <si>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</si>
  <si>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</si>
  <si>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</si>
  <si>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</si>
  <si>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</si>
  <si>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</si>
  <si>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</si>
  <si>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</si>
  <si>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</si>
  <si>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</si>
  <si>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</si>
  <si>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</si>
  <si>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</si>
  <si>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</si>
  <si>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</si>
  <si>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</si>
  <si>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</si>
  <si>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</si>
  <si>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</si>
  <si>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</si>
  <si>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</si>
  <si>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</si>
  <si>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</si>
  <si>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</si>
  <si>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</si>
  <si>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</si>
  <si>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</si>
  <si>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</si>
  <si>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</si>
  <si>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</si>
  <si>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</si>
  <si>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</si>
  <si>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</si>
  <si>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</si>
  <si>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</si>
  <si>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</si>
  <si>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</si>
  <si>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</si>
  <si>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</si>
  <si>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</si>
  <si>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</si>
  <si>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</si>
  <si>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</si>
  <si>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</si>
  <si>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</si>
  <si>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</si>
  <si>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</si>
  <si>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</si>
  <si>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</si>
  <si>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</si>
  <si>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</si>
  <si>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</si>
  <si>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</si>
  <si>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</si>
  <si>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</si>
  <si>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</si>
  <si>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</si>
  <si>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</si>
  <si>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</si>
  <si>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</si>
  <si>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</si>
  <si>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</si>
  <si>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</si>
  <si>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</si>
  <si>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</si>
  <si>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</si>
  <si>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</si>
  <si>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</si>
  <si>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</si>
  <si>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</si>
  <si>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</si>
  <si>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</si>
  <si>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</si>
  <si>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</si>
  <si>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</si>
  <si>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</si>
  <si>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</si>
  <si>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</si>
  <si>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</si>
  <si>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</si>
  <si>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</si>
  <si>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</si>
  <si>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</si>
  <si>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</si>
  <si>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</si>
  <si>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</si>
  <si>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</si>
  <si>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</si>
  <si>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</si>
  <si>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</si>
  <si>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</si>
  <si>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</si>
  <si>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</si>
  <si>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</si>
  <si>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</si>
  <si>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</si>
  <si>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</si>
  <si>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</si>
  <si>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</si>
  <si>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</si>
  <si>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</si>
  <si>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</si>
  <si>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</si>
  <si>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</si>
  <si>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</si>
  <si>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</si>
  <si>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</si>
  <si>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</si>
  <si>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</si>
  <si>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</si>
  <si>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</si>
  <si>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</si>
  <si>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</si>
  <si>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</si>
  <si>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</si>
  <si>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</si>
  <si>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</si>
  <si>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</si>
  <si>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</si>
  <si>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</si>
  <si>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</si>
  <si>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</si>
  <si>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</si>
  <si>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</si>
  <si>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</si>
  <si>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</si>
  <si>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</si>
  <si>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</si>
  <si>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</si>
  <si>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</si>
  <si>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</si>
  <si>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</si>
  <si>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</si>
  <si>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</si>
  <si>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</si>
  <si>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</si>
  <si>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</si>
  <si>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</si>
  <si>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</si>
  <si>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</si>
  <si>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</si>
  <si>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</si>
  <si>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</si>
  <si>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</si>
  <si>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</si>
  <si>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</si>
  <si>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</si>
  <si>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</si>
  <si>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</si>
  <si>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</si>
  <si>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</si>
  <si>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</si>
  <si>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</si>
  <si>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</si>
  <si>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</si>
  <si>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</si>
  <si>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</si>
  <si>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</si>
  <si>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</si>
  <si>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</si>
  <si>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</si>
  <si>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</si>
  <si>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</si>
  <si>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</si>
  <si>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</si>
  <si>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</si>
  <si>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</si>
  <si>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</si>
  <si>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</si>
  <si>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</si>
  <si>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</si>
  <si>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</si>
  <si>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</si>
  <si>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</si>
  <si>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</si>
  <si>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</si>
  <si>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</si>
  <si>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</si>
  <si>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</si>
  <si>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</si>
  <si>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</si>
  <si>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</si>
  <si>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</si>
  <si>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</si>
  <si>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</si>
  <si>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</si>
  <si>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</si>
  <si>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</si>
  <si>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</si>
  <si>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</si>
  <si>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</si>
  <si>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</si>
  <si>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</si>
  <si>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</si>
  <si>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</si>
  <si>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</si>
  <si>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</si>
  <si>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</si>
  <si>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</si>
  <si>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</si>
  <si>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</si>
  <si>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</si>
  <si>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</si>
  <si>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</si>
  <si>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</si>
  <si>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</si>
  <si>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</si>
  <si>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</si>
  <si>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</si>
  <si>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</si>
  <si>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</si>
  <si>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</si>
  <si>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</si>
  <si>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</si>
  <si>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</si>
  <si>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</si>
  <si>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</si>
  <si>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</si>
  <si>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</si>
  <si>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</si>
  <si>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</si>
  <si>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</si>
  <si>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</si>
  <si>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</si>
  <si>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</si>
  <si>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</si>
  <si>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</si>
  <si>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</si>
  <si>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</si>
  <si>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</si>
  <si>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</si>
  <si>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</si>
  <si>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</si>
  <si>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</si>
  <si>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</si>
  <si>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</si>
  <si>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</si>
  <si>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</si>
  <si>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</si>
  <si>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</si>
  <si>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</si>
  <si>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</si>
  <si>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</si>
  <si>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</si>
  <si>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</si>
  <si>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</si>
  <si>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</si>
  <si>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</si>
  <si>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</si>
  <si>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</si>
  <si>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</si>
  <si>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</si>
  <si>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</si>
  <si>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</si>
  <si>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</si>
  <si>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</si>
  <si>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</si>
  <si>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</si>
  <si>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</si>
  <si>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</si>
  <si>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</si>
  <si>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</si>
  <si>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</si>
  <si>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</si>
  <si>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</si>
  <si>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</si>
  <si>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</si>
  <si>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</si>
  <si>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</si>
  <si>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</si>
  <si>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</si>
  <si>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</si>
  <si>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</si>
  <si>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</si>
  <si>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</si>
  <si>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</si>
  <si>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</si>
  <si>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</si>
  <si>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</si>
  <si>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</si>
  <si>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</si>
  <si>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</si>
  <si>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</si>
  <si>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</si>
  <si>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</si>
  <si>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</si>
  <si>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</si>
  <si>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</si>
  <si>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</si>
  <si>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</si>
  <si>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</si>
  <si>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</si>
  <si>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</si>
  <si>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</si>
  <si>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</si>
  <si>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</si>
  <si>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</si>
  <si>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</si>
  <si>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</si>
  <si>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</si>
  <si>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</si>
  <si>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</si>
  <si>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</si>
  <si>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</si>
  <si>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</si>
  <si>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</si>
  <si>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</si>
  <si>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</si>
  <si>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</si>
  <si>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</si>
  <si>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</si>
  <si>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</si>
  <si>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</si>
  <si>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</si>
  <si>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</si>
  <si>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</si>
  <si>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</si>
  <si>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</si>
  <si>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</si>
  <si>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</si>
  <si>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</si>
  <si>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</si>
  <si>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</si>
  <si>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</si>
  <si>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</si>
  <si>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</si>
  <si>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</si>
  <si>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</si>
  <si>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</si>
  <si>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</si>
  <si>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</si>
  <si>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</si>
  <si>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</si>
  <si>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</si>
  <si>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</si>
  <si>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</si>
  <si>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</si>
  <si>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</si>
  <si>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</si>
  <si>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</si>
  <si>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</si>
  <si>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</si>
  <si>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</si>
  <si>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</si>
  <si>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</si>
  <si>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</si>
  <si>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</si>
  <si>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</si>
  <si>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</si>
  <si>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</si>
  <si>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</si>
  <si>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</si>
  <si>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</si>
  <si>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</si>
  <si>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</si>
  <si>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</si>
  <si>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</si>
  <si>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</si>
  <si>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</si>
  <si>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</si>
  <si>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</si>
  <si>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</si>
  <si>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</si>
  <si>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</si>
  <si>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</si>
  <si>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</si>
  <si>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</si>
  <si>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</si>
  <si>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</si>
  <si>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</si>
  <si>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</si>
  <si>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</si>
  <si>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</si>
  <si>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</si>
  <si>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</si>
  <si>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</si>
  <si>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</si>
  <si>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</si>
  <si>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</si>
  <si>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</si>
  <si>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</si>
  <si>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</si>
  <si>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</si>
  <si>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</si>
  <si>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</si>
  <si>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</si>
  <si>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</si>
  <si>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</si>
  <si>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</si>
  <si>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</si>
  <si>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</si>
  <si>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</si>
  <si>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</si>
  <si>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</si>
  <si>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</si>
  <si>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</si>
  <si>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</si>
  <si>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</si>
  <si>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</si>
  <si>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</si>
  <si>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</si>
  <si>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</si>
  <si>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</si>
  <si>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</si>
  <si>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</si>
  <si>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</si>
  <si>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</si>
  <si>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</si>
  <si>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</si>
  <si>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</si>
  <si>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</si>
  <si>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</si>
  <si>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</si>
  <si>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</si>
  <si>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</si>
  <si>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</si>
  <si>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</si>
  <si>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</si>
  <si>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</si>
  <si>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</si>
  <si>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</si>
  <si>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</si>
  <si>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</si>
  <si>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</si>
  <si>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</si>
  <si>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</si>
  <si>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</si>
  <si>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</si>
  <si>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</si>
  <si>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</si>
  <si>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</si>
  <si>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</si>
  <si>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</si>
  <si>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</si>
  <si>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</si>
  <si>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</si>
  <si>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</si>
  <si>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</si>
  <si>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</si>
  <si>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</si>
  <si>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</si>
  <si>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</si>
  <si>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</si>
  <si>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</si>
  <si>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</si>
  <si>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</si>
  <si>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</si>
  <si>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</si>
  <si>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</si>
  <si>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</si>
  <si>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</si>
  <si>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</si>
  <si>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</si>
  <si>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</si>
  <si>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</si>
  <si>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</si>
  <si>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</si>
  <si>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</si>
  <si>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</si>
  <si>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</si>
  <si>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</si>
  <si>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</si>
  <si>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</si>
  <si>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</si>
  <si>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</si>
  <si>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</si>
  <si>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</si>
  <si>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</si>
  <si>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</si>
  <si>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</si>
  <si>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</si>
  <si>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</si>
  <si>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</si>
  <si>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</si>
  <si>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</si>
  <si>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</si>
  <si>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</si>
  <si>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</si>
  <si>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</si>
  <si>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</si>
  <si>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</si>
  <si>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</si>
  <si>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</si>
  <si>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</si>
  <si>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</si>
  <si>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</si>
  <si>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</si>
  <si>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</si>
  <si>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</si>
  <si>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</si>
  <si>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</si>
  <si>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</si>
  <si>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</si>
  <si>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</si>
  <si>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</si>
  <si>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</si>
  <si>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</si>
  <si>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</si>
  <si>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</si>
  <si>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</si>
  <si>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</si>
  <si>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</si>
  <si>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</si>
  <si>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</si>
  <si>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</si>
  <si>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</si>
  <si>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</si>
  <si>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</si>
  <si>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</si>
  <si>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</si>
  <si>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</si>
  <si>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</si>
  <si>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</si>
  <si>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</si>
  <si>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</si>
  <si>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</si>
  <si>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</si>
  <si>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</si>
  <si>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</si>
  <si>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</si>
  <si>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</si>
  <si>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</si>
  <si>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</si>
  <si>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</si>
  <si>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</si>
  <si>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</si>
  <si>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</si>
  <si>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</si>
  <si>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</si>
  <si>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</si>
  <si>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</si>
  <si>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</si>
  <si>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</si>
  <si>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</si>
  <si>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</si>
  <si>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</si>
  <si>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</si>
  <si>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</si>
  <si>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</si>
  <si>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</si>
  <si>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</si>
  <si>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</si>
  <si>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</si>
  <si>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</si>
  <si>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</si>
  <si>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</si>
  <si>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</si>
  <si>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</si>
  <si>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</si>
  <si>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</si>
  <si>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</si>
  <si>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</si>
  <si>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</si>
  <si>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</si>
  <si>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</si>
  <si>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</si>
  <si>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</si>
  <si>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</si>
  <si>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</si>
  <si>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</si>
  <si>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</si>
  <si>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</si>
  <si>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</si>
  <si>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</si>
  <si>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</si>
  <si>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</si>
  <si>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</si>
  <si>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</si>
  <si>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</si>
  <si>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</si>
  <si>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</si>
  <si>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</si>
  <si>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</si>
  <si>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</si>
  <si>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</si>
  <si>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</si>
  <si>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</si>
  <si>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</si>
  <si>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</si>
  <si>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</si>
  <si>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</si>
  <si>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</si>
  <si>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</si>
  <si>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</si>
  <si>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</si>
  <si>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</si>
  <si>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</si>
  <si>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</si>
  <si>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</si>
  <si>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</si>
  <si>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</si>
  <si>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</si>
  <si>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</si>
  <si>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</si>
  <si>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</si>
  <si>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</si>
  <si>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</si>
  <si>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</si>
  <si>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</si>
  <si>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</si>
  <si>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</si>
  <si>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</si>
  <si>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</si>
  <si>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</si>
  <si>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</si>
  <si>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</si>
  <si>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</si>
  <si>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</si>
  <si>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</si>
  <si>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</si>
  <si>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</si>
  <si>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</si>
  <si>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</si>
  <si>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</si>
  <si>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</si>
  <si>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</si>
  <si>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</si>
  <si>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</si>
  <si>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</si>
  <si>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</si>
  <si>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</si>
  <si>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</si>
  <si>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</si>
  <si>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</si>
  <si>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</si>
  <si>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</si>
  <si>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</si>
  <si>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</si>
  <si>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</si>
  <si>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</si>
  <si>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</si>
  <si>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</si>
  <si>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</si>
  <si>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</si>
  <si>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</si>
  <si>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</si>
  <si>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</si>
  <si>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</si>
  <si>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</si>
  <si>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</si>
  <si>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</si>
  <si>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</si>
  <si>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</si>
  <si>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</si>
  <si>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</si>
  <si>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</si>
  <si>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</si>
  <si>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</si>
  <si>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</si>
  <si>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</si>
  <si>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</si>
  <si>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</si>
  <si>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</si>
  <si>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</si>
  <si>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</si>
  <si>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</si>
  <si>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</si>
  <si>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</si>
  <si>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</si>
  <si>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</si>
  <si>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</si>
  <si>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</si>
  <si>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</si>
  <si>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</si>
  <si>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</si>
  <si>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</si>
  <si>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</si>
  <si>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</si>
  <si>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</si>
  <si>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</si>
  <si>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</si>
  <si>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</si>
  <si>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</si>
  <si>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</si>
  <si>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</si>
  <si>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</si>
  <si>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</si>
  <si>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</si>
  <si>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</si>
  <si>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</si>
  <si>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</si>
  <si>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</si>
  <si>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</si>
  <si>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</si>
  <si>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</si>
  <si>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</si>
  <si>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</si>
  <si>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</si>
  <si>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</si>
  <si>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</si>
  <si>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</si>
  <si>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</si>
  <si>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</si>
  <si>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</si>
  <si>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</si>
  <si>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</si>
  <si>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</si>
  <si>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</si>
  <si>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</si>
  <si>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</si>
  <si>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</si>
  <si>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</si>
  <si>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</si>
  <si>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</si>
  <si>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</si>
  <si>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</si>
  <si>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</si>
  <si>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</si>
  <si>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</si>
  <si>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</si>
  <si>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</si>
  <si>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</si>
  <si>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</si>
  <si>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</si>
  <si>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</si>
  <si>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</si>
  <si>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</si>
  <si>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</si>
  <si>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</si>
  <si>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</si>
  <si>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</si>
  <si>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</si>
  <si>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</si>
  <si>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</si>
  <si>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</si>
  <si>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</si>
  <si>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</si>
  <si>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</si>
  <si>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</si>
  <si>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</si>
  <si>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</si>
  <si>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</si>
  <si>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</si>
  <si>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</si>
  <si>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</si>
  <si>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</si>
  <si>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</si>
  <si>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</si>
  <si>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</si>
  <si>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</si>
  <si>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</si>
  <si>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</si>
  <si>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</si>
  <si>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</si>
  <si>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</si>
  <si>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</si>
  <si>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</si>
  <si>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</si>
  <si>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</si>
  <si>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</si>
  <si>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</si>
  <si>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</si>
  <si>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</si>
  <si>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</si>
  <si>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</si>
  <si>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</si>
  <si>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</si>
  <si>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</si>
  <si>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</si>
  <si>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</si>
  <si>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</si>
  <si>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</si>
  <si>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</si>
  <si>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</si>
  <si>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</si>
  <si>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</si>
  <si>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</si>
  <si>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</si>
  <si>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</si>
  <si>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</si>
  <si>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</si>
  <si>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</si>
  <si>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</si>
  <si>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</si>
  <si>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</si>
  <si>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</si>
  <si>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</si>
  <si>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</si>
  <si>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</si>
  <si>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</si>
  <si>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</si>
  <si>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</si>
  <si>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</si>
  <si>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</si>
  <si>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</si>
  <si>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</si>
  <si>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</si>
  <si>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</si>
  <si>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</si>
  <si>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</si>
  <si>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</si>
  <si>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</si>
  <si>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</si>
  <si>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</si>
  <si>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</si>
  <si>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</si>
  <si>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</si>
  <si>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</si>
  <si>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</si>
  <si>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</si>
  <si>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</si>
  <si>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</si>
  <si>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</si>
  <si>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</si>
  <si>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</si>
  <si>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</si>
  <si>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</si>
  <si>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</si>
  <si>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</si>
  <si>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</si>
  <si>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</si>
  <si>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</si>
  <si>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</si>
  <si>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</si>
  <si>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</si>
  <si>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</si>
  <si>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</si>
  <si>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</si>
  <si>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</si>
  <si>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</si>
  <si>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</si>
  <si>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</si>
  <si>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</si>
  <si>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</si>
  <si>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</si>
  <si>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</si>
  <si>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</si>
  <si>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</si>
  <si>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</si>
  <si>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</si>
  <si>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</si>
  <si>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</si>
  <si>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</si>
  <si>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</si>
  <si>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</si>
  <si>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</si>
  <si>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</si>
  <si>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</si>
  <si>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</si>
  <si>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</si>
  <si>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</si>
  <si>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</si>
  <si>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</si>
  <si>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</si>
  <si>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</si>
  <si>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</si>
  <si>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</si>
  <si>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</si>
  <si>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</si>
  <si>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</si>
  <si>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</si>
  <si>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</si>
  <si>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</si>
  <si>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</si>
  <si>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</si>
  <si>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</si>
  <si>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</si>
  <si>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</si>
  <si>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</si>
  <si>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</si>
  <si>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</si>
  <si>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</si>
  <si>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</si>
  <si>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</si>
  <si>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</si>
  <si>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</si>
  <si>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</si>
  <si>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</si>
  <si>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</si>
  <si>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</si>
  <si>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</si>
  <si>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</si>
  <si>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</si>
  <si>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</si>
  <si>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</si>
  <si>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</si>
  <si>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</si>
  <si>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</si>
  <si>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</si>
  <si>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</si>
  <si>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</si>
  <si>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</si>
  <si>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</si>
  <si>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</si>
  <si>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</si>
  <si>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</si>
  <si>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</si>
  <si>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</si>
  <si>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</si>
  <si>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</si>
  <si>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</si>
  <si>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</si>
  <si>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</si>
  <si>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</si>
  <si>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</si>
  <si>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</si>
  <si>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</si>
  <si>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</si>
  <si>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</si>
  <si>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</si>
  <si>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</si>
  <si>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</si>
  <si>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</si>
  <si>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</si>
  <si>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</si>
  <si>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</si>
  <si>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</si>
  <si>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</si>
  <si>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</si>
  <si>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</si>
  <si>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</si>
  <si>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</si>
  <si>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</si>
  <si>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</si>
  <si>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</si>
  <si>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</si>
  <si>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</si>
  <si>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</si>
  <si>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</si>
  <si>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</si>
  <si>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</si>
  <si>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</si>
  <si>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</si>
  <si>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</si>
  <si>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</si>
  <si>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</si>
  <si>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</si>
  <si>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</si>
  <si>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</si>
  <si>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</si>
  <si>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</si>
  <si>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</si>
  <si>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</si>
  <si>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</si>
  <si>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</si>
  <si>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</si>
  <si>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</si>
  <si>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</si>
  <si>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</si>
  <si>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</si>
  <si>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</si>
  <si>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</si>
  <si>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</si>
  <si>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</si>
  <si>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</si>
  <si>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</si>
  <si>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</si>
  <si>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</si>
  <si>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</si>
  <si>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</si>
  <si>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</si>
  <si>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</si>
  <si>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</si>
  <si>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</si>
  <si>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</si>
  <si>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</si>
  <si>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</si>
  <si>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</si>
  <si>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</si>
  <si>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</si>
  <si>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</si>
  <si>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</si>
  <si>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</si>
  <si>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</si>
  <si>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</si>
  <si>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</si>
  <si>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</si>
  <si>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</si>
  <si>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</si>
  <si>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</si>
  <si>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</si>
  <si>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</si>
  <si>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</si>
  <si>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</si>
  <si>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</si>
  <si>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</si>
  <si>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</si>
  <si>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</si>
  <si>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</si>
  <si>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</si>
  <si>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</si>
  <si>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</si>
  <si>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</si>
  <si>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</si>
  <si>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</si>
  <si>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</si>
  <si>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</si>
  <si>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</si>
  <si>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</si>
  <si>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</si>
  <si>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</si>
  <si>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</si>
  <si>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</si>
  <si>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</si>
  <si>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</si>
  <si>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</si>
  <si>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</si>
  <si>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</si>
  <si>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</si>
  <si>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</si>
  <si>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</si>
  <si>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</si>
  <si>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</si>
  <si>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</si>
  <si>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</si>
  <si>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</si>
  <si>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</si>
  <si>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</si>
  <si>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</si>
  <si>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</si>
  <si>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</si>
  <si>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</si>
  <si>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</si>
  <si>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</si>
  <si>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</si>
  <si>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</si>
  <si>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</si>
  <si>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</si>
  <si>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</si>
  <si>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</si>
  <si>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</si>
  <si>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</si>
  <si>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</si>
  <si>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</si>
  <si>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</si>
  <si>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</si>
  <si>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</si>
  <si>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</si>
  <si>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</si>
  <si>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</si>
  <si>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</si>
  <si>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</si>
  <si>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</si>
  <si>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</si>
  <si>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</si>
  <si>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</si>
  <si>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</si>
  <si>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</si>
  <si>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</si>
  <si>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</si>
  <si>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</si>
  <si>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</si>
  <si>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</si>
  <si>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</si>
  <si>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</si>
  <si>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</si>
  <si>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</si>
  <si>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</si>
  <si>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</si>
  <si>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</si>
  <si>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</si>
  <si>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</si>
  <si>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</si>
  <si>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</si>
  <si>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</si>
  <si>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</si>
  <si>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</si>
  <si>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</si>
  <si>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</si>
  <si>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</si>
  <si>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</si>
  <si>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</si>
  <si>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</si>
  <si>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</si>
  <si>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</si>
  <si>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</si>
  <si>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</si>
  <si>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</si>
  <si>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</si>
  <si>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</si>
  <si>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</si>
  <si>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</si>
  <si>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</si>
  <si>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</si>
  <si>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</si>
  <si>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</si>
  <si>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</si>
  <si>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</si>
  <si>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</si>
  <si>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</si>
  <si>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</si>
  <si>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</si>
  <si>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</si>
  <si>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</si>
  <si>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</si>
  <si>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</si>
  <si>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</si>
  <si>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</si>
  <si>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</si>
  <si>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</si>
  <si>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</si>
  <si>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</si>
  <si>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</si>
  <si>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</si>
  <si>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</si>
  <si>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</si>
  <si>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</si>
  <si>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</si>
  <si>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</si>
  <si>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</si>
  <si>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</si>
  <si>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</si>
  <si>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</si>
  <si>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</si>
  <si>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</si>
  <si>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</si>
  <si>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</si>
  <si>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</si>
  <si>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</si>
  <si>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</si>
  <si>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</si>
  <si>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</si>
  <si>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</si>
  <si>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</si>
  <si>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</si>
  <si>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</si>
  <si>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</si>
  <si>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</si>
  <si>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</si>
  <si>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</si>
  <si>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</si>
  <si>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</si>
  <si>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</si>
  <si>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</si>
  <si>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</si>
  <si>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</si>
  <si>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</si>
  <si>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</si>
  <si>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</si>
  <si>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</si>
  <si>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</si>
  <si>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</si>
  <si>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</si>
  <si>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</si>
  <si>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</si>
  <si>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</si>
  <si>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</si>
  <si>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</si>
  <si>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</si>
  <si>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</si>
  <si>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</si>
  <si>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</si>
  <si>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</si>
  <si>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</si>
  <si>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</si>
  <si>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</si>
  <si>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</si>
  <si>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</si>
  <si>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</si>
  <si>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</si>
  <si>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</si>
  <si>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</si>
  <si>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</si>
  <si>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</si>
  <si>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</si>
  <si>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</si>
  <si>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</si>
  <si>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</si>
  <si>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</si>
  <si>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</si>
  <si>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</si>
  <si>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</si>
  <si>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</si>
  <si>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</si>
  <si>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</si>
  <si>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</si>
  <si>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</si>
  <si>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</si>
  <si>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</si>
  <si>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</si>
  <si>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</si>
  <si>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</si>
  <si>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</si>
  <si>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</si>
  <si>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</si>
  <si>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</si>
  <si>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</si>
  <si>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</si>
  <si>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</si>
  <si>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</si>
  <si>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</si>
  <si>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</si>
  <si>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</si>
  <si>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</si>
  <si>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</si>
  <si>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</si>
  <si>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</si>
  <si>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</si>
  <si>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</si>
  <si>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</si>
  <si>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</si>
  <si>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</si>
  <si>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</si>
  <si>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</si>
  <si>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</si>
  <si>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</si>
  <si>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</si>
  <si>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</si>
  <si>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</si>
  <si>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</si>
  <si>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</si>
  <si>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</si>
  <si>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</si>
  <si>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</si>
  <si>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</si>
  <si>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</si>
  <si>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</si>
  <si>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</si>
  <si>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</si>
  <si>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</si>
  <si>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</si>
  <si>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</si>
  <si>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</si>
  <si>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</si>
  <si>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</si>
  <si>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</si>
  <si>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</si>
  <si>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</si>
  <si>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</si>
  <si>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</si>
  <si>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</si>
  <si>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</si>
  <si>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</si>
  <si>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</si>
  <si>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</si>
  <si>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</si>
  <si>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</si>
  <si>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</si>
  <si>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</si>
  <si>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</si>
  <si>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</si>
  <si>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</si>
  <si>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</si>
  <si>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</si>
  <si>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</si>
  <si>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</si>
  <si>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</si>
  <si>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</si>
  <si>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</si>
  <si>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</si>
  <si>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</si>
  <si>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</si>
  <si>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</si>
  <si>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</si>
  <si>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</si>
  <si>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</si>
  <si>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</si>
  <si>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</si>
  <si>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</si>
  <si>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</si>
  <si>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</si>
  <si>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</si>
  <si>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</si>
  <si>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</si>
  <si>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</si>
  <si>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</si>
  <si>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</si>
  <si>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</si>
  <si>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</si>
  <si>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</si>
  <si>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</si>
  <si>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</si>
  <si>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</si>
  <si>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</si>
  <si>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</si>
  <si>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</si>
  <si>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</si>
  <si>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</si>
  <si>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</si>
  <si>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</si>
  <si>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</si>
  <si>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</si>
  <si>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</si>
  <si>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</si>
  <si>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</si>
  <si>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</si>
  <si>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</si>
  <si>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</si>
  <si>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</si>
  <si>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</si>
  <si>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</si>
  <si>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</si>
  <si>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</si>
  <si>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</si>
  <si>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</si>
  <si>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</si>
  <si>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</si>
  <si>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</si>
  <si>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</si>
  <si>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</si>
  <si>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</si>
  <si>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</si>
  <si>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</si>
  <si>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</si>
  <si>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</si>
  <si>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</si>
  <si>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</si>
  <si>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</si>
  <si>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</si>
  <si>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</si>
  <si>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</si>
  <si>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</si>
  <si>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</si>
  <si>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</si>
  <si>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</si>
  <si>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</si>
  <si>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</si>
  <si>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</si>
  <si>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</si>
  <si>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</si>
  <si>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</si>
  <si>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</si>
  <si>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</si>
  <si>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</si>
  <si>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</si>
  <si>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</si>
  <si>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</si>
  <si>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</si>
  <si>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</si>
  <si>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</si>
  <si>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</si>
  <si>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</si>
  <si>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</si>
  <si>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</si>
  <si>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</si>
  <si>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</si>
  <si>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</si>
  <si>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</si>
  <si>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</si>
  <si>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</si>
  <si>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</si>
  <si>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</si>
  <si>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</si>
  <si>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</si>
  <si>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</si>
  <si>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</si>
  <si>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</si>
  <si>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</si>
  <si>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</si>
  <si>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</si>
  <si>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</si>
  <si>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</si>
  <si>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</si>
  <si>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</si>
  <si>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</si>
  <si>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</si>
  <si>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</si>
  <si>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</si>
  <si>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</si>
  <si>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</si>
  <si>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</si>
  <si>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</si>
  <si>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</si>
  <si>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</si>
  <si>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</si>
  <si>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</si>
  <si>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</si>
  <si>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</si>
  <si>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</si>
  <si>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</si>
  <si>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</si>
  <si>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</si>
  <si>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</si>
  <si>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</si>
  <si>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</si>
  <si>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</si>
  <si>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</si>
  <si>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</si>
  <si>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</si>
  <si>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</si>
  <si>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</si>
  <si>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</si>
  <si>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</si>
  <si>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</si>
  <si>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</si>
  <si>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</si>
  <si>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</si>
  <si>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</si>
  <si>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</si>
  <si>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</si>
  <si>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</si>
  <si>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</si>
  <si>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</si>
  <si>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</si>
  <si>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</si>
  <si>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</si>
  <si>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</si>
  <si>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</si>
  <si>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</si>
  <si>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</si>
  <si>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</si>
  <si>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</si>
  <si>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</si>
  <si>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</si>
  <si>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</si>
  <si>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</si>
  <si>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</si>
  <si>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</si>
  <si>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</si>
  <si>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</si>
  <si>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</si>
  <si>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</si>
  <si>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</si>
  <si>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</si>
  <si>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</si>
  <si>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</si>
  <si>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</si>
  <si>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</si>
  <si>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</si>
  <si>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</si>
  <si>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</si>
  <si>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</si>
  <si>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</si>
  <si>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</si>
  <si>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</si>
  <si>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</si>
  <si>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</si>
  <si>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</si>
  <si>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</si>
  <si>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</si>
  <si>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</si>
  <si>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</si>
  <si>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</si>
  <si>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</si>
  <si>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</si>
  <si>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</si>
  <si>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</si>
  <si>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</si>
  <si>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</si>
  <si>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</si>
  <si>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</si>
  <si>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</si>
  <si>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</si>
  <si>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</si>
  <si>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</si>
  <si>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</si>
  <si>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</si>
  <si>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</si>
  <si>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</si>
  <si>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</si>
  <si>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</si>
  <si>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</si>
  <si>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</si>
  <si>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</si>
  <si>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</si>
  <si>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</si>
  <si>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</si>
  <si>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</si>
  <si>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</si>
  <si>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</si>
  <si>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</si>
  <si>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</si>
  <si>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</si>
  <si>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</si>
  <si>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</si>
  <si>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</si>
  <si>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</si>
  <si>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</si>
  <si>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</si>
  <si>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</si>
  <si>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</si>
  <si>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</si>
  <si>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</si>
  <si>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</si>
  <si>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</si>
  <si>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</si>
  <si>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</si>
  <si>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</si>
  <si>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</si>
  <si>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</si>
  <si>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</si>
  <si>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</si>
  <si>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</si>
  <si>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</si>
  <si>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</si>
  <si>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</si>
  <si>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</si>
  <si>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</si>
  <si>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</si>
  <si>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</si>
  <si>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</si>
  <si>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</si>
  <si>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</si>
  <si>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</si>
  <si>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</si>
  <si>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</si>
  <si>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</si>
  <si>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</si>
  <si>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</si>
  <si>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</si>
  <si>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</si>
  <si>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</si>
  <si>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</si>
  <si>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</si>
  <si>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</si>
  <si>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</si>
  <si>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</si>
  <si>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</si>
  <si>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</si>
  <si>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</si>
  <si>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</si>
  <si>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</si>
  <si>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</si>
  <si>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</si>
  <si>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</si>
  <si>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</si>
  <si>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</si>
  <si>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</si>
  <si>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</si>
  <si>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</si>
  <si>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</si>
  <si>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</si>
  <si>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</si>
  <si>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</si>
  <si>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</si>
  <si>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</si>
  <si>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</si>
  <si>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</si>
  <si>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</si>
  <si>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</si>
  <si>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</si>
  <si>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</si>
  <si>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</si>
  <si>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</si>
  <si>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</si>
  <si>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</si>
  <si>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</si>
  <si>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</si>
  <si>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</si>
  <si>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</si>
  <si>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</si>
  <si>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</si>
  <si>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</si>
  <si>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</si>
  <si>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</si>
  <si>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</si>
  <si>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</si>
  <si>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</si>
  <si>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</si>
  <si>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</si>
  <si>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</si>
  <si>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</si>
  <si>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</si>
  <si>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</si>
  <si>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</si>
  <si>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</si>
  <si>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</si>
  <si>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</si>
  <si>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</si>
  <si>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</si>
  <si>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</si>
  <si>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</si>
  <si>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</si>
  <si>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</si>
  <si>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</si>
  <si>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</si>
  <si>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</si>
  <si>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</si>
  <si>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</si>
  <si>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</si>
  <si>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</si>
  <si>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</si>
  <si>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</si>
  <si>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</si>
  <si>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</si>
  <si>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</si>
  <si>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</si>
  <si>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</si>
  <si>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</si>
  <si>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</si>
  <si>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</si>
  <si>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</si>
  <si>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</si>
  <si>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</si>
  <si>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</si>
  <si>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</si>
  <si>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</si>
  <si>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</si>
  <si>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</si>
  <si>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</si>
  <si>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</si>
  <si>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</si>
  <si>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</si>
  <si>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</si>
  <si>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</si>
  <si>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</si>
  <si>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</si>
  <si>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</si>
  <si>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</si>
  <si>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</si>
  <si>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</si>
  <si>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</si>
  <si>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</si>
  <si>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</si>
  <si>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</si>
  <si>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</si>
  <si>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</si>
  <si>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</si>
  <si>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</si>
  <si>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</si>
  <si>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</si>
  <si>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</si>
  <si>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</si>
  <si>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</si>
  <si>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</si>
  <si>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</si>
  <si>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</si>
  <si>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</si>
  <si>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</si>
  <si>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</si>
  <si>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</si>
  <si>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</si>
  <si>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</si>
  <si>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</si>
  <si>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</si>
  <si>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</si>
  <si>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</si>
  <si>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</si>
  <si>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</si>
  <si>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</si>
  <si>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</si>
  <si>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</si>
  <si>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</si>
  <si>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</si>
  <si>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</si>
  <si>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</si>
  <si>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</si>
  <si>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</si>
  <si>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</si>
  <si>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</si>
  <si>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</si>
  <si>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</si>
  <si>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</si>
  <si>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</si>
  <si>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</si>
  <si>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</si>
  <si>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</si>
  <si>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</si>
  <si>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</si>
  <si>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</si>
  <si>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</si>
  <si>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</si>
  <si>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</si>
  <si>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</si>
  <si>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</si>
  <si>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</si>
  <si>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</si>
  <si>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</si>
  <si>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</si>
  <si>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</si>
  <si>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</si>
  <si>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</si>
  <si>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</si>
  <si>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</si>
  <si>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</si>
  <si>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</si>
  <si>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</si>
  <si>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</si>
  <si>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</si>
  <si>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</si>
  <si>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</si>
  <si>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</si>
  <si>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</si>
  <si>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</si>
  <si>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</si>
  <si>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</si>
  <si>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</si>
  <si>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</si>
  <si>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</si>
  <si>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</si>
  <si>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</si>
  <si>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</si>
  <si>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</si>
  <si>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</si>
  <si>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</si>
  <si>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</si>
  <si>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</si>
  <si>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</si>
  <si>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</si>
  <si>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</si>
  <si>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</si>
  <si>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</si>
  <si>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</si>
  <si>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</si>
  <si>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</si>
  <si>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</si>
  <si>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</si>
  <si>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</si>
  <si>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</si>
  <si>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</si>
  <si>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</si>
  <si>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</si>
  <si>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</si>
  <si>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</si>
  <si>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</si>
  <si>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</si>
  <si>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</si>
  <si>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</si>
  <si>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</si>
  <si>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</si>
  <si>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</si>
  <si>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</si>
  <si>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</si>
  <si>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</si>
  <si>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</si>
  <si>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</si>
  <si>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</si>
  <si>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</si>
  <si>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</si>
  <si>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</si>
  <si>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</si>
  <si>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</si>
  <si>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</si>
  <si>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</si>
  <si>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</si>
  <si>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</si>
  <si>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</si>
  <si>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</si>
  <si>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</si>
  <si>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</si>
  <si>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</si>
  <si>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</si>
  <si>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</si>
  <si>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</si>
  <si>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</si>
  <si>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</si>
  <si>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</si>
  <si>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</si>
  <si>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</si>
  <si>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</si>
  <si>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</si>
  <si>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</si>
  <si>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</si>
  <si>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</si>
  <si>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</si>
  <si>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</si>
  <si>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</si>
  <si>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</si>
  <si>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</si>
  <si>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</si>
  <si>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</si>
  <si>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</si>
  <si>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</si>
  <si>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</si>
  <si>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</si>
  <si>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</si>
  <si>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</si>
  <si>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</si>
  <si>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</si>
  <si>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</si>
  <si>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</si>
  <si>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</si>
  <si>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</si>
  <si>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</si>
  <si>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</si>
  <si>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</si>
  <si>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</si>
  <si>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</si>
  <si>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</si>
  <si>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</si>
  <si>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</si>
  <si>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</si>
  <si>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</si>
  <si>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</si>
  <si>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</si>
  <si>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</si>
  <si>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</si>
  <si>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</si>
  <si>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</si>
  <si>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</si>
  <si>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</si>
  <si>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</si>
  <si>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</si>
  <si>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</si>
  <si>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</si>
  <si>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</si>
  <si>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</si>
  <si>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</si>
  <si>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</si>
  <si>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</si>
  <si>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</si>
  <si>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</si>
  <si>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</si>
  <si>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</si>
  <si>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</si>
  <si>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</si>
  <si>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</si>
  <si>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</si>
  <si>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</si>
  <si>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</si>
  <si>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</si>
  <si>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</si>
  <si>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</si>
  <si>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</si>
  <si>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</si>
  <si>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</si>
  <si>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</si>
  <si>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</si>
  <si>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</si>
  <si>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</si>
  <si>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</si>
  <si>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</si>
  <si>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</si>
  <si>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</si>
  <si>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</si>
  <si>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</si>
  <si>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</si>
  <si>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</si>
  <si>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</si>
  <si>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</si>
  <si>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</si>
  <si>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</si>
  <si>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</si>
  <si>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</si>
  <si>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</si>
  <si>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</si>
  <si>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</si>
  <si>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</si>
  <si>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</si>
  <si>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</si>
  <si>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</si>
  <si>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</si>
  <si>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</si>
  <si>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</si>
  <si>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</si>
  <si>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</si>
  <si>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</si>
  <si>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</si>
  <si>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</si>
  <si>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</si>
  <si>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</si>
  <si>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</si>
  <si>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</si>
  <si>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</si>
  <si>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</si>
  <si>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</si>
  <si>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</si>
  <si>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</si>
  <si>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</si>
  <si>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</si>
  <si>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</si>
  <si>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</si>
  <si>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</si>
  <si>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</si>
  <si>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</si>
  <si>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</si>
  <si>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</si>
  <si>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</si>
  <si>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</si>
  <si>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</si>
  <si>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</si>
  <si>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</si>
  <si>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</si>
  <si>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</si>
  <si>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</si>
  <si>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</si>
  <si>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</si>
  <si>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</si>
  <si>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</si>
  <si>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</si>
  <si>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</si>
  <si>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</si>
  <si>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</si>
  <si>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</si>
  <si>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</si>
  <si>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</si>
  <si>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</si>
  <si>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</si>
  <si>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</si>
  <si>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</si>
  <si>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</si>
  <si>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</si>
  <si>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</si>
  <si>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</si>
  <si>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</si>
  <si>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</si>
  <si>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</si>
  <si>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</si>
  <si>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</si>
  <si>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</si>
  <si>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</si>
  <si>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</si>
  <si>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</si>
  <si>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</si>
  <si>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</si>
  <si>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</si>
  <si>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</si>
  <si>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</si>
  <si>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</si>
  <si>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</si>
  <si>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</si>
  <si>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</si>
  <si>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</si>
  <si>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</si>
  <si>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</si>
  <si>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</si>
  <si>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</si>
  <si>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</si>
  <si>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</si>
  <si>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</si>
  <si>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</si>
  <si>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</si>
  <si>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</si>
  <si>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</si>
  <si>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</si>
  <si>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</si>
  <si>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</si>
  <si>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</si>
  <si>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</si>
  <si>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</si>
  <si>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</si>
  <si>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</si>
  <si>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</si>
  <si>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</si>
  <si>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</si>
  <si>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</si>
  <si>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</si>
  <si>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</si>
  <si>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</si>
  <si>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</si>
  <si>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</si>
  <si>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</si>
  <si>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</si>
  <si>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</si>
  <si>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</si>
  <si>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</si>
  <si>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</si>
  <si>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</si>
  <si>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</si>
  <si>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</si>
  <si>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</si>
  <si>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</si>
  <si>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</si>
  <si>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</si>
  <si>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</si>
  <si>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</si>
  <si>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</si>
  <si>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</si>
  <si>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</si>
  <si>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</si>
  <si>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</si>
  <si>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</si>
  <si>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</si>
  <si>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</si>
  <si>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</si>
  <si>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</si>
  <si>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</si>
  <si>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</si>
  <si>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</si>
  <si>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</si>
  <si>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</si>
  <si>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</si>
  <si>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</si>
  <si>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</si>
  <si>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</si>
  <si>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</si>
  <si>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</si>
  <si>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</si>
  <si>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</si>
  <si>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</si>
  <si>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</si>
  <si>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</si>
  <si>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</si>
  <si>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</si>
  <si>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</si>
  <si>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</si>
  <si>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</si>
  <si>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</si>
  <si>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</si>
  <si>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</si>
  <si>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</si>
  <si>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</si>
  <si>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</si>
  <si>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</si>
  <si>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</si>
  <si>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</si>
  <si>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</si>
  <si>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</si>
  <si>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</si>
  <si>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</si>
  <si>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</si>
  <si>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</si>
  <si>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</si>
  <si>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</si>
  <si>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</si>
  <si>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</si>
  <si>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</si>
  <si>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</si>
  <si>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</si>
  <si>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</si>
  <si>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</si>
  <si>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</si>
  <si>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</si>
  <si>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</si>
  <si>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</si>
  <si>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</si>
  <si>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</si>
  <si>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</si>
  <si>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</si>
  <si>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</si>
  <si>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</si>
  <si>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</si>
  <si>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</si>
  <si>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</si>
  <si>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</si>
  <si>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</si>
  <si>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</si>
  <si>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</si>
  <si>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</si>
  <si>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</si>
  <si>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</si>
  <si>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</si>
  <si>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</si>
  <si>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</si>
  <si>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</si>
  <si>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</si>
  <si>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</si>
  <si>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</si>
  <si>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</si>
  <si>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</si>
  <si>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</si>
  <si>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</si>
  <si>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</si>
  <si>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</si>
  <si>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</si>
  <si>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</si>
  <si>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</si>
  <si>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</si>
  <si>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</si>
  <si>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</si>
  <si>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</si>
  <si>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</si>
  <si>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</si>
  <si>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</si>
  <si>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</si>
  <si>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</si>
  <si>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</si>
  <si>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</si>
  <si>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</si>
  <si>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</si>
  <si>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</si>
  <si>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</si>
  <si>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</si>
  <si>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</si>
  <si>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</si>
  <si>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</si>
  <si>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</si>
  <si>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</si>
  <si>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</si>
  <si>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</si>
  <si>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</si>
  <si>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</si>
  <si>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</si>
  <si>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</si>
  <si>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</si>
  <si>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</si>
  <si>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</si>
  <si>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</si>
  <si>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</si>
  <si>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</si>
  <si>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</si>
  <si>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</si>
  <si>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</si>
  <si>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</si>
  <si>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</si>
  <si>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</si>
  <si>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</si>
  <si>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</si>
  <si>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</si>
  <si>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</si>
  <si>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</si>
  <si>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</si>
  <si>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</si>
  <si>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</si>
  <si>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</si>
  <si>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</si>
  <si>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</si>
  <si>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</si>
  <si>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</si>
  <si>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</si>
  <si>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</si>
  <si>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</si>
  <si>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</si>
  <si>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</si>
  <si>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</si>
  <si>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</si>
  <si>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</si>
  <si>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</si>
  <si>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</si>
  <si>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</si>
  <si>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</si>
  <si>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</si>
  <si>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</si>
  <si>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</si>
  <si>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</si>
  <si>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</si>
  <si>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</si>
  <si>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</si>
  <si>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</si>
  <si>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</si>
  <si>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</si>
  <si>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</si>
  <si>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</si>
  <si>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</si>
  <si>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</si>
  <si>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</si>
  <si>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</si>
  <si>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</si>
  <si>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</si>
  <si>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</si>
  <si>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</si>
  <si>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</si>
  <si>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</si>
  <si>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</si>
  <si>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</si>
  <si>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</si>
  <si>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</si>
  <si>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</si>
  <si>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</si>
  <si>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</si>
  <si>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</si>
  <si>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</si>
  <si>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</si>
  <si>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</si>
  <si>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</si>
  <si>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</si>
  <si>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</si>
  <si>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</si>
  <si>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</si>
  <si>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</si>
  <si>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</si>
  <si>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</si>
  <si>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</si>
  <si>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</si>
  <si>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</si>
  <si>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</si>
  <si>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</si>
  <si>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</si>
  <si>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</si>
  <si>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</si>
  <si>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</si>
  <si>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</si>
  <si>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</si>
  <si>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</si>
  <si>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</si>
  <si>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</si>
  <si>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</si>
  <si>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</si>
  <si>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</si>
  <si>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</si>
  <si>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</si>
  <si>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</si>
  <si>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</si>
  <si>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</si>
  <si>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</si>
  <si>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</si>
  <si>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</si>
  <si>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</si>
  <si>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</si>
  <si>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</si>
  <si>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</si>
  <si>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</si>
  <si>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</si>
  <si>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</si>
  <si>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</si>
  <si>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</si>
  <si>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</si>
  <si>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</si>
  <si>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</si>
  <si>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</si>
  <si>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</si>
  <si>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</si>
  <si>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</si>
  <si>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</si>
  <si>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</si>
  <si>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</si>
  <si>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</si>
  <si>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</si>
  <si>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</si>
  <si>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</si>
  <si>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</si>
  <si>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</si>
  <si>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</si>
  <si>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</si>
  <si>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</si>
  <si>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</si>
  <si>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</si>
  <si>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</si>
  <si>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</si>
  <si>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</si>
  <si>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</si>
  <si>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</si>
  <si>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</si>
  <si>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</si>
  <si>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</si>
  <si>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</si>
  <si>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</si>
  <si>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</si>
  <si>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</si>
  <si>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</si>
  <si>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</si>
  <si>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</si>
  <si>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</si>
  <si>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</si>
  <si>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</si>
  <si>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</si>
  <si>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</si>
  <si>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</si>
  <si>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</si>
  <si>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</si>
  <si>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</si>
  <si>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</si>
  <si>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</si>
  <si>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</si>
  <si>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</si>
  <si>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</si>
  <si>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</si>
  <si>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</si>
  <si>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</si>
  <si>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</si>
  <si>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</si>
  <si>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</si>
  <si>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</si>
  <si>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</si>
  <si>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</si>
  <si>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</si>
  <si>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</si>
  <si>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</si>
  <si>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</si>
  <si>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</si>
  <si>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</si>
  <si>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</si>
  <si>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</si>
  <si>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</si>
  <si>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</si>
  <si>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</si>
  <si>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</si>
  <si>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</si>
  <si>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</si>
  <si>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</si>
  <si>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</si>
  <si>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</si>
  <si>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</si>
  <si>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</si>
  <si>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</si>
  <si>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</si>
  <si>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</si>
  <si>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</si>
  <si>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</si>
  <si>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</si>
  <si>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</si>
  <si>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</si>
  <si>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</si>
  <si>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</si>
  <si>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</si>
  <si>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</si>
  <si>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</si>
  <si>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</si>
  <si>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</si>
  <si>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</si>
  <si>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</si>
  <si>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</si>
  <si>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</si>
  <si>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</si>
  <si>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</si>
  <si>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</si>
  <si>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</si>
  <si>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</si>
  <si>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</si>
  <si>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</si>
  <si>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</si>
  <si>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</si>
  <si>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</si>
  <si>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</si>
  <si>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</si>
  <si>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</si>
  <si>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</si>
  <si>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</si>
  <si>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</si>
  <si>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</si>
  <si>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</si>
  <si>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</si>
  <si>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</si>
  <si>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</si>
  <si>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</si>
  <si>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</si>
  <si>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</si>
  <si>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</si>
  <si>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</si>
  <si>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</si>
  <si>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</si>
  <si>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</si>
  <si>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</si>
  <si>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</si>
  <si>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</si>
  <si>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</si>
  <si>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</si>
  <si>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</si>
  <si>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</si>
  <si>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</si>
  <si>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</si>
  <si>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</si>
  <si>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</si>
  <si>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</si>
  <si>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</si>
  <si>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</si>
  <si>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</si>
  <si>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</si>
  <si>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</si>
  <si>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</si>
  <si>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</si>
  <si>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</si>
  <si>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</si>
  <si>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</si>
  <si>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</si>
  <si>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</si>
  <si>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</si>
  <si>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</si>
  <si>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</si>
  <si>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</si>
  <si>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</si>
  <si>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</si>
  <si>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</si>
  <si>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</si>
  <si>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</si>
  <si>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</si>
  <si>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</si>
  <si>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</si>
  <si>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</si>
  <si>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</si>
  <si>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</si>
  <si>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</si>
  <si>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</si>
  <si>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</si>
  <si>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</si>
  <si>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</si>
  <si>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</si>
  <si>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</si>
  <si>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</si>
  <si>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</si>
  <si>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</si>
  <si>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</si>
  <si>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</si>
  <si>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</si>
  <si>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</si>
  <si>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</si>
  <si>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</si>
  <si>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</si>
  <si>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</si>
  <si>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</si>
  <si>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</si>
  <si>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</si>
  <si>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</si>
  <si>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</si>
  <si>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</si>
  <si>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</si>
  <si>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</si>
  <si>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</si>
  <si>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</si>
  <si>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</si>
  <si>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</si>
  <si>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</si>
  <si>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</si>
  <si>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</si>
  <si>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</si>
  <si>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</si>
  <si>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</si>
  <si>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</si>
  <si>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</si>
  <si>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</si>
  <si>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</si>
  <si>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</si>
  <si>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</si>
  <si>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</si>
  <si>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</si>
  <si>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</si>
  <si>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</si>
  <si>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</si>
  <si>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</si>
  <si>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</si>
  <si>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</si>
  <si>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</si>
  <si>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</si>
  <si>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</si>
  <si>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</si>
  <si>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</si>
  <si>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</si>
  <si>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</si>
  <si>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</si>
  <si>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</si>
  <si>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</si>
  <si>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</si>
  <si>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</si>
  <si>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</si>
  <si>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</si>
  <si>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</si>
  <si>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</si>
  <si>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</si>
  <si>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</si>
  <si>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</si>
  <si>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</si>
  <si>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</si>
  <si>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</si>
  <si>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</si>
  <si>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</si>
  <si>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</si>
  <si>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</si>
  <si>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</si>
  <si>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</si>
  <si>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</si>
  <si>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</si>
  <si>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</si>
  <si>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</si>
  <si>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</si>
  <si>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</si>
  <si>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</si>
  <si>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</si>
  <si>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</si>
  <si>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</si>
  <si>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</si>
  <si>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</si>
  <si>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</si>
  <si>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</si>
  <si>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</si>
  <si>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</si>
  <si>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</si>
  <si>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</si>
  <si>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</si>
  <si>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</si>
  <si>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</si>
  <si>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</si>
  <si>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</si>
  <si>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</si>
  <si>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</si>
  <si>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</si>
  <si>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</si>
  <si>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</si>
  <si>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</si>
  <si>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</si>
  <si>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</si>
  <si>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</si>
  <si>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</si>
  <si>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</si>
  <si>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</si>
  <si>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</si>
  <si>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</si>
  <si>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</si>
  <si>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</si>
  <si>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</si>
  <si>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</si>
  <si>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</si>
  <si>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</si>
  <si>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</si>
  <si>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</si>
  <si>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</si>
  <si>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</si>
  <si>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</si>
  <si>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</si>
  <si>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</si>
  <si>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</si>
  <si>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</si>
  <si>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</si>
  <si>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</si>
  <si>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</si>
  <si>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</si>
  <si>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</si>
  <si>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</si>
  <si>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</si>
  <si>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</si>
  <si>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</si>
  <si>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</si>
  <si>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</si>
  <si>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</si>
  <si>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</si>
  <si>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</si>
  <si>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</si>
  <si>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</si>
  <si>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</si>
  <si>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</si>
  <si>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</si>
  <si>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</si>
  <si>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</si>
  <si>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</si>
  <si>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</si>
  <si>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</si>
  <si>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</si>
  <si>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</si>
  <si>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</si>
  <si>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</si>
  <si>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</si>
  <si>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</si>
  <si>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</si>
  <si>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</si>
  <si>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</si>
  <si>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</si>
  <si>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</si>
  <si>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</si>
  <si>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</si>
  <si>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</si>
  <si>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</si>
  <si>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</si>
  <si>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</si>
  <si>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</si>
  <si>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</si>
  <si>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</si>
  <si>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</si>
  <si>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</si>
  <si>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</si>
  <si>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</si>
  <si>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</si>
  <si>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</si>
  <si>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</si>
  <si>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</si>
  <si>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</si>
  <si>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</si>
  <si>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</si>
  <si>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</si>
  <si>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</si>
  <si>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</si>
  <si>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</si>
  <si>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</si>
  <si>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</si>
  <si>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</si>
  <si>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</si>
  <si>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</si>
  <si>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</si>
  <si>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</si>
  <si>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</si>
  <si>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</si>
  <si>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</si>
  <si>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</si>
  <si>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</si>
  <si>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</si>
  <si>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</si>
  <si>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</si>
  <si>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</si>
  <si>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</si>
  <si>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</si>
  <si>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</si>
  <si>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</si>
  <si>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</si>
  <si>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</si>
  <si>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</si>
  <si>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</si>
  <si>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</si>
  <si>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</si>
  <si>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</si>
  <si>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</si>
  <si>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</si>
  <si>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</si>
  <si>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</si>
  <si>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</si>
  <si>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</si>
  <si>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</si>
  <si>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</si>
  <si>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</si>
  <si>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</si>
  <si>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</si>
  <si>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</si>
  <si>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</si>
  <si>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</si>
  <si>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</si>
  <si>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</si>
  <si>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</si>
  <si>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</si>
  <si>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</si>
  <si>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</si>
  <si>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</si>
  <si>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</si>
  <si>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</si>
  <si>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</si>
  <si>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</si>
  <si>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</si>
  <si>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</si>
  <si>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</si>
  <si>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</si>
  <si>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</si>
  <si>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</si>
  <si>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</si>
  <si>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</si>
  <si>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</si>
  <si>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</si>
  <si>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</si>
  <si>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</si>
  <si>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</si>
  <si>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</si>
  <si>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</si>
  <si>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</si>
  <si>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</si>
  <si>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</si>
  <si>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</si>
  <si>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</si>
  <si>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</si>
  <si>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</si>
  <si>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</si>
  <si>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</si>
  <si>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</si>
  <si>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</si>
  <si>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</si>
  <si>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</si>
  <si>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</si>
  <si>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</si>
  <si>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</si>
  <si>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</si>
  <si>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</si>
  <si>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</si>
  <si>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</si>
  <si>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</si>
  <si>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</si>
  <si>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</si>
  <si>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</si>
  <si>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</si>
  <si>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</si>
  <si>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</si>
  <si>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</si>
  <si>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</si>
  <si>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</si>
  <si>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</si>
  <si>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</si>
  <si>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</si>
  <si>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</si>
  <si>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</si>
  <si>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</si>
  <si>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</si>
  <si>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</si>
  <si>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</si>
  <si>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</si>
  <si>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</si>
  <si>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</si>
  <si>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</si>
  <si>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</si>
  <si>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</si>
  <si>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</si>
  <si>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</si>
  <si>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</si>
  <si>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</si>
  <si>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</si>
  <si>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</si>
  <si>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</si>
  <si>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</si>
  <si>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</si>
  <si>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</si>
  <si>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</si>
  <si>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</si>
  <si>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</si>
  <si>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</si>
  <si>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</si>
  <si>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</si>
  <si>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</si>
  <si>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</si>
  <si>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</si>
  <si>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</si>
  <si>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</si>
  <si>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</si>
  <si>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</si>
  <si>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</si>
  <si>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</si>
  <si>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</si>
  <si>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</si>
  <si>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</si>
  <si>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</si>
  <si>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</si>
  <si>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</si>
  <si>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</si>
  <si>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</si>
  <si>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</si>
  <si>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</si>
  <si>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</si>
  <si>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</si>
  <si>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</si>
  <si>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</si>
  <si>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</si>
  <si>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</si>
  <si>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</si>
  <si>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</si>
  <si>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</si>
  <si>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</si>
  <si>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</si>
  <si>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</si>
  <si>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</si>
  <si>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</si>
  <si>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</si>
  <si>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</si>
  <si>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</si>
  <si>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</si>
  <si>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</si>
  <si>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</si>
  <si>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</si>
  <si>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</si>
  <si>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</si>
  <si>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</si>
  <si>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</si>
  <si>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</si>
  <si>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</si>
  <si>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</si>
  <si>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</si>
  <si>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</si>
  <si>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</si>
  <si>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</si>
  <si>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</si>
  <si>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</si>
  <si>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</si>
  <si>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</si>
  <si>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</si>
  <si>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</si>
  <si>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</si>
  <si>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</si>
  <si>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</si>
  <si>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</si>
  <si>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</si>
  <si>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</si>
  <si>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</si>
  <si>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</si>
  <si>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</si>
  <si>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</si>
  <si>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</si>
  <si>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</si>
  <si>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</si>
  <si>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</si>
  <si>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</si>
  <si>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</si>
  <si>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</si>
  <si>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</si>
  <si>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</si>
  <si>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</si>
  <si>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</si>
  <si>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</si>
  <si>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</si>
  <si>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</si>
  <si>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</si>
  <si>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</si>
  <si>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</si>
  <si>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</si>
  <si>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</si>
  <si>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</si>
  <si>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</si>
  <si>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</si>
  <si>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</si>
  <si>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</si>
  <si>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</si>
  <si>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</si>
  <si>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</si>
  <si>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</si>
  <si>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</si>
  <si>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</si>
  <si>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</si>
  <si>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</si>
  <si>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</si>
  <si>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</si>
  <si>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</si>
  <si>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</si>
  <si>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</si>
  <si>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</si>
  <si>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</si>
  <si>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</si>
  <si>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</si>
  <si>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</si>
  <si>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</si>
  <si>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</si>
  <si>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</si>
  <si>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</si>
  <si>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</si>
  <si>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</si>
  <si>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</si>
  <si>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</si>
  <si>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</si>
  <si>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</si>
  <si>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</si>
  <si>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</si>
  <si>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</si>
  <si>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</si>
  <si>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</si>
  <si>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</si>
  <si>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</si>
  <si>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</si>
  <si>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</si>
  <si>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</si>
  <si>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</si>
  <si>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</si>
  <si>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</si>
  <si>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</si>
  <si>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</si>
  <si>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</si>
  <si>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</si>
  <si>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</si>
  <si>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</si>
  <si>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</si>
  <si>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</si>
  <si>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</si>
  <si>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</si>
  <si>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</si>
  <si>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</si>
  <si>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</si>
  <si>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</si>
  <si>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</si>
  <si>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</si>
  <si>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</si>
  <si>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</si>
  <si>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</si>
  <si>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</si>
  <si>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</si>
  <si>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</si>
  <si>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</si>
  <si>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</si>
  <si>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</si>
  <si>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</si>
  <si>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</si>
  <si>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</si>
  <si>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</si>
  <si>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</si>
  <si>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</si>
  <si>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</si>
  <si>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</si>
  <si>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</si>
  <si>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</si>
  <si>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</si>
  <si>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</si>
  <si>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</si>
  <si>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</si>
  <si>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</si>
  <si>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</si>
  <si>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</si>
  <si>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</si>
  <si>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</si>
  <si>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</si>
  <si>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</si>
  <si>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</si>
  <si>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</si>
  <si>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</si>
  <si>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</si>
  <si>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</si>
  <si>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</si>
  <si>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</si>
  <si>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</si>
  <si>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</si>
  <si>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</si>
  <si>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</si>
  <si>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</si>
  <si>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</si>
  <si>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</si>
  <si>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</si>
  <si>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</si>
  <si>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</si>
  <si>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</si>
  <si>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</si>
  <si>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</si>
  <si>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</si>
  <si>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</si>
  <si>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</si>
  <si>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</si>
  <si>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</si>
  <si>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</si>
  <si>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</si>
  <si>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</si>
  <si>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</si>
  <si>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</si>
  <si>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</si>
  <si>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</si>
  <si>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</si>
  <si>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</si>
  <si>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</si>
  <si>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</si>
  <si>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</si>
  <si>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</si>
  <si>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</si>
  <si>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</si>
  <si>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</si>
  <si>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</si>
  <si>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</si>
  <si>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</si>
  <si>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</si>
  <si>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</si>
  <si>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</si>
  <si>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</si>
  <si>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</si>
  <si>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</si>
  <si>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</si>
  <si>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</si>
  <si>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</si>
  <si>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</si>
  <si>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</si>
  <si>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</si>
  <si>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</si>
  <si>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</si>
  <si>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</si>
  <si>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</si>
  <si>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</si>
  <si>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</si>
  <si>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</si>
  <si>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</si>
  <si>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</si>
  <si>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</si>
  <si>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</si>
  <si>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</si>
  <si>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</si>
  <si>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</si>
  <si>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</si>
  <si>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</si>
  <si>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</si>
  <si>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</si>
  <si>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</si>
  <si>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</si>
  <si>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</si>
  <si>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</si>
  <si>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</si>
  <si>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</si>
  <si>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</si>
  <si>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</si>
  <si>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</si>
  <si>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</si>
  <si>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</si>
  <si>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</si>
  <si>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</si>
  <si>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</si>
  <si>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</si>
  <si>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</si>
  <si>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</si>
  <si>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</si>
  <si>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</si>
  <si>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</si>
  <si>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</si>
  <si>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</si>
  <si>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</si>
  <si>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</si>
  <si>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</si>
  <si>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</si>
  <si>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</si>
  <si>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</si>
  <si>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</si>
  <si>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</si>
  <si>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</si>
  <si>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</si>
  <si>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</si>
  <si>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</si>
  <si>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</si>
  <si>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</si>
  <si>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</si>
  <si>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</si>
  <si>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</si>
  <si>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</si>
  <si>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</si>
  <si>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</si>
  <si>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</si>
  <si>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</si>
  <si>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</si>
  <si>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</si>
  <si>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</si>
  <si>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</si>
  <si>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</si>
  <si>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</si>
  <si>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</si>
  <si>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</si>
  <si>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</si>
  <si>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</si>
  <si>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</si>
  <si>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</si>
  <si>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</si>
  <si>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</si>
  <si>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</si>
  <si>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</si>
  <si>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</si>
  <si>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</si>
  <si>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</si>
  <si>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</si>
  <si>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</si>
  <si>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</si>
  <si>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</si>
  <si>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</si>
  <si>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</si>
  <si>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</si>
  <si>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</si>
  <si>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</si>
  <si>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</si>
  <si>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</si>
  <si>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</si>
  <si>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</si>
  <si>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</si>
  <si>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</si>
  <si>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</si>
  <si>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</si>
  <si>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</si>
  <si>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</si>
  <si>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</si>
  <si>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</si>
  <si>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</si>
  <si>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</si>
  <si>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</si>
  <si>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</si>
  <si>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</si>
  <si>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</si>
  <si>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</si>
  <si>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</si>
  <si>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</si>
  <si>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</si>
  <si>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</si>
  <si>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</si>
  <si>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</si>
  <si>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</si>
  <si>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</si>
  <si>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</si>
  <si>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</si>
  <si>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</si>
  <si>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</si>
  <si>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</si>
  <si>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</si>
  <si>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</si>
  <si>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</si>
  <si>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</si>
  <si>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</si>
  <si>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</si>
  <si>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</si>
  <si>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</si>
  <si>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</si>
  <si>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</si>
  <si>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</si>
  <si>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</si>
  <si>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</si>
  <si>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</si>
  <si>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</si>
  <si>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</si>
  <si>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</si>
  <si>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</si>
  <si>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</si>
  <si>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</si>
  <si>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</si>
  <si>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</si>
  <si>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</si>
  <si>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</si>
  <si>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</si>
  <si>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</si>
  <si>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</si>
  <si>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</si>
  <si>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</si>
  <si>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</si>
  <si>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</si>
  <si>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</si>
  <si>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</si>
  <si>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</si>
  <si>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</si>
  <si>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</si>
  <si>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</si>
  <si>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</si>
  <si>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</si>
  <si>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</si>
  <si>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</si>
  <si>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</si>
  <si>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</si>
  <si>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</si>
  <si>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</si>
  <si>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</si>
  <si>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</si>
  <si>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</si>
  <si>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</si>
  <si>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</si>
  <si>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</si>
  <si>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</si>
  <si>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</si>
  <si>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</si>
  <si>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</si>
  <si>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</si>
  <si>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</si>
  <si>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</si>
  <si>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</si>
  <si>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</si>
  <si>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</si>
  <si>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</si>
  <si>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</si>
  <si>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</si>
  <si>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</si>
  <si>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</si>
  <si>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</si>
  <si>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</si>
  <si>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</si>
  <si>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</si>
  <si>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</si>
  <si>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</si>
  <si>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</si>
  <si>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</si>
  <si>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</si>
  <si>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</si>
  <si>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</si>
  <si>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</si>
  <si>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</si>
  <si>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</si>
  <si>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</si>
  <si>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</si>
  <si>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</si>
  <si>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</si>
  <si>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</si>
  <si>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</si>
  <si>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</si>
  <si>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</si>
  <si>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</si>
  <si>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</si>
  <si>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</si>
  <si>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</si>
  <si>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</si>
  <si>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</si>
  <si>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</si>
  <si>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</si>
  <si>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</si>
  <si>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</si>
  <si>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</si>
  <si>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</si>
  <si>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</si>
  <si>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</si>
  <si>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</si>
  <si>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</si>
  <si>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</si>
  <si>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</si>
  <si>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</si>
  <si>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</si>
  <si>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</si>
  <si>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</si>
  <si>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</si>
  <si>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</si>
  <si>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</si>
  <si>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</si>
  <si>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</si>
  <si>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</si>
  <si>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</si>
  <si>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</si>
  <si>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</si>
  <si>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</si>
  <si>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</si>
  <si>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</si>
  <si>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</si>
  <si>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</si>
  <si>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</si>
  <si>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</si>
  <si>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</si>
  <si>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</si>
  <si>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</si>
  <si>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</si>
  <si>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</si>
  <si>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</si>
  <si>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</si>
  <si>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</si>
  <si>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</si>
  <si>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</si>
  <si>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</si>
  <si>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</si>
  <si>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</si>
  <si>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</si>
  <si>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</si>
  <si>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</si>
  <si>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</si>
  <si>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</si>
  <si>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</si>
  <si>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</si>
  <si>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</si>
  <si>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</si>
  <si>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</si>
  <si>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</si>
  <si>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</si>
  <si>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</si>
  <si>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</si>
  <si>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</si>
  <si>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</si>
  <si>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</si>
  <si>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</si>
  <si>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</si>
  <si>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</si>
  <si>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</si>
  <si>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</si>
  <si>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</si>
  <si>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</si>
  <si>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</si>
  <si>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</si>
  <si>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</si>
  <si>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</si>
  <si>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</si>
  <si>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</si>
  <si>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</si>
  <si>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</si>
  <si>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</si>
  <si>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</si>
  <si>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</si>
  <si>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</si>
  <si>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</si>
  <si>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</si>
  <si>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</si>
  <si>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</si>
  <si>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</si>
  <si>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</si>
  <si>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</si>
  <si>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</si>
  <si>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</si>
  <si>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</si>
  <si>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</si>
  <si>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</si>
  <si>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</si>
  <si>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</si>
  <si>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</si>
  <si>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</si>
  <si>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</si>
  <si>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</si>
  <si>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</si>
  <si>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</si>
  <si>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</si>
  <si>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</si>
  <si>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</si>
  <si>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</si>
  <si>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</si>
  <si>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</si>
  <si>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</si>
  <si>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</si>
  <si>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</si>
  <si>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</si>
  <si>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</si>
  <si>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</si>
  <si>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</si>
  <si>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</si>
  <si>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</si>
  <si>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</si>
  <si>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</si>
  <si>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</si>
  <si>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</si>
  <si>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</si>
  <si>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</si>
  <si>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</si>
  <si>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</si>
  <si>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</si>
  <si>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</si>
  <si>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</si>
  <si>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</si>
  <si>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</si>
  <si>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</si>
  <si>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</si>
  <si>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</si>
  <si>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</si>
  <si>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</si>
  <si>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</si>
  <si>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</si>
  <si>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</si>
  <si>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</si>
  <si>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</si>
  <si>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</si>
  <si>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</si>
  <si>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</si>
  <si>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</si>
  <si>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</si>
  <si>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</si>
  <si>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</si>
  <si>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</si>
  <si>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</si>
  <si>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</si>
  <si>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</si>
  <si>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</si>
  <si>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</si>
  <si>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</si>
  <si>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</si>
  <si>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</si>
  <si>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</si>
  <si>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</si>
  <si>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</si>
  <si>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</si>
  <si>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</si>
  <si>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</si>
  <si>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</si>
  <si>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</si>
  <si>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</si>
  <si>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</si>
  <si>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</si>
  <si>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</si>
  <si>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</si>
  <si>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</si>
  <si>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</si>
  <si>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</si>
  <si>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</si>
  <si>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</si>
  <si>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</si>
  <si>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</si>
  <si>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</si>
  <si>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</si>
  <si>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</si>
  <si>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</si>
  <si>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</si>
  <si>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</si>
  <si>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</si>
  <si>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</si>
  <si>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</si>
  <si>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</si>
  <si>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</si>
  <si>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</si>
  <si>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</si>
  <si>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</si>
  <si>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</si>
  <si>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</si>
  <si>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</si>
  <si>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</si>
  <si>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</si>
  <si>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</si>
  <si>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</si>
  <si>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</si>
  <si>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</si>
  <si>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</si>
  <si>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</si>
  <si>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</si>
  <si>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</si>
  <si>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</si>
  <si>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</si>
  <si>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</si>
  <si>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</si>
  <si>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</si>
  <si>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</si>
  <si>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</si>
  <si>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</si>
  <si>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</si>
  <si>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</si>
  <si>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</si>
  <si>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</si>
  <si>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</si>
  <si>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</si>
  <si>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</si>
  <si>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</si>
  <si>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</si>
  <si>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</si>
  <si>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</si>
  <si>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</si>
  <si>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</si>
  <si>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</si>
  <si>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</si>
  <si>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</si>
  <si>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</si>
  <si>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</si>
  <si>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</si>
  <si>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</si>
  <si>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</si>
  <si>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</si>
  <si>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</si>
  <si>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</si>
  <si>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</si>
  <si>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</si>
  <si>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</si>
  <si>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</si>
  <si>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</si>
  <si>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</si>
  <si>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</si>
  <si>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</si>
  <si>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</si>
  <si>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</si>
  <si>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</si>
  <si>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</si>
  <si>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</si>
  <si>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</si>
  <si>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</si>
  <si>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</si>
  <si>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</si>
  <si>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</si>
  <si>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</si>
  <si>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</si>
  <si>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</si>
  <si>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</si>
  <si>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</si>
  <si>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</si>
  <si>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</si>
  <si>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</si>
  <si>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</si>
  <si>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</si>
  <si>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</si>
  <si>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</si>
  <si>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</si>
  <si>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</si>
  <si>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</si>
  <si>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</si>
  <si>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</si>
  <si>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</si>
  <si>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</si>
  <si>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</si>
  <si>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</si>
  <si>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</si>
  <si>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</si>
  <si>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</si>
  <si>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</si>
  <si>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</si>
  <si>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</si>
  <si>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</si>
  <si>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</si>
  <si>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</si>
  <si>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</si>
  <si>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</si>
  <si>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</si>
  <si>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</si>
  <si>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</si>
  <si>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</si>
  <si>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</si>
  <si>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</si>
  <si>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</si>
  <si>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</si>
  <si>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</si>
  <si>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</si>
  <si>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</si>
  <si>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</si>
  <si>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</si>
  <si>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</si>
  <si>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</si>
  <si>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</si>
  <si>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</si>
  <si>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</si>
  <si>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</si>
  <si>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</si>
  <si>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</si>
  <si>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</si>
  <si>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</si>
  <si>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</si>
  <si>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</si>
  <si>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</si>
  <si>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</si>
  <si>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</si>
  <si>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</si>
  <si>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</si>
  <si>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</si>
  <si>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</si>
  <si>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</si>
  <si>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</si>
  <si>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</si>
  <si>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</si>
  <si>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</si>
  <si>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</si>
  <si>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</si>
  <si>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</si>
  <si>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</si>
  <si>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</si>
  <si>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</si>
  <si>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</si>
  <si>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</si>
  <si>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</si>
  <si>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</si>
  <si>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</si>
  <si>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</si>
  <si>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</si>
  <si>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</si>
  <si>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</si>
  <si>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</si>
  <si>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</si>
  <si>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</si>
  <si>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</si>
  <si>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</si>
  <si>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</si>
  <si>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</si>
  <si>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</si>
  <si>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</si>
  <si>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</si>
  <si>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</si>
  <si>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</si>
  <si>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</si>
  <si>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</si>
  <si>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</si>
  <si>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</si>
  <si>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</si>
  <si>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</si>
  <si>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</si>
  <si>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</si>
  <si>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</si>
  <si>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</si>
  <si>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</si>
  <si>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</si>
  <si>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</si>
  <si>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</si>
  <si>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</si>
  <si>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</si>
  <si>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</si>
  <si>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</si>
  <si>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</si>
  <si>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</si>
  <si>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</si>
  <si>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</si>
  <si>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</si>
  <si>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</si>
  <si>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</si>
  <si>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</si>
  <si>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</si>
  <si>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</si>
  <si>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</si>
  <si>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</si>
  <si>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</si>
  <si>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</si>
  <si>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</si>
  <si>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</si>
  <si>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</si>
  <si>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</si>
  <si>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</si>
  <si>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</si>
  <si>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</si>
  <si>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</si>
  <si>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</si>
  <si>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</si>
  <si>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</si>
  <si>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</si>
  <si>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</si>
  <si>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</si>
  <si>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</si>
  <si>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</si>
  <si>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</si>
  <si>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</si>
  <si>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</si>
  <si>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</si>
  <si>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</si>
  <si>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</si>
  <si>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</si>
  <si>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</si>
  <si>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</si>
  <si>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</si>
  <si>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</si>
  <si>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</si>
  <si>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</si>
  <si>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</si>
  <si>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</si>
  <si>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</si>
  <si>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</si>
  <si>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</si>
  <si>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</si>
  <si>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</si>
  <si>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</si>
  <si>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</si>
  <si>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</si>
  <si>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</si>
  <si>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</si>
  <si>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</si>
  <si>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</si>
  <si>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</si>
  <si>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</si>
  <si>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</si>
  <si>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</si>
  <si>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</si>
  <si>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</si>
  <si>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</si>
  <si>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</si>
  <si>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</si>
  <si>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</si>
  <si>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</si>
  <si>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</si>
  <si>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</si>
  <si>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</si>
  <si>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</si>
  <si>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</si>
  <si>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</si>
  <si>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</si>
  <si>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</si>
  <si>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</si>
  <si>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</si>
  <si>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</si>
  <si>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</si>
  <si>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</si>
  <si>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</si>
  <si>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</si>
  <si>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</si>
  <si>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</si>
  <si>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</si>
  <si>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</si>
  <si>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</si>
  <si>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</si>
  <si>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</si>
  <si>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</si>
  <si>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</si>
  <si>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</si>
  <si>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</si>
  <si>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</si>
  <si>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</si>
  <si>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</si>
  <si>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</si>
  <si>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</si>
  <si>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</si>
  <si>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</si>
  <si>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</si>
  <si>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</si>
  <si>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</si>
  <si>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</si>
  <si>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</si>
  <si>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</si>
  <si>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</si>
  <si>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</si>
  <si>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</si>
  <si>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</si>
  <si>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</si>
  <si>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</si>
  <si>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</si>
  <si>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</si>
  <si>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</si>
  <si>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</si>
  <si>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</si>
  <si>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</si>
  <si>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</si>
  <si>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</si>
  <si>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</si>
  <si>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</si>
  <si>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</si>
  <si>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</si>
  <si>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</si>
  <si>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</si>
  <si>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</si>
  <si>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</si>
  <si>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</si>
  <si>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</si>
  <si>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</si>
  <si>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</si>
  <si>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</si>
  <si>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</si>
  <si>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</si>
  <si>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</si>
  <si>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</si>
  <si>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</si>
  <si>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</si>
  <si>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</si>
  <si>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</si>
  <si>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</si>
  <si>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</si>
  <si>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</si>
  <si>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</si>
  <si>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</si>
  <si>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</si>
  <si>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</si>
  <si>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</si>
  <si>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</si>
  <si>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</si>
  <si>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</si>
  <si>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</si>
  <si>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</si>
  <si>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</si>
  <si>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</si>
  <si>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</si>
  <si>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</si>
  <si>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</si>
  <si>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</si>
  <si>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</si>
  <si>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</si>
  <si>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</si>
  <si>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</si>
  <si>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</si>
  <si>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</si>
  <si>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</si>
  <si>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</si>
  <si>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</si>
  <si>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</si>
  <si>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</si>
  <si>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</si>
  <si>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</si>
  <si>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</si>
  <si>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</si>
  <si>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</si>
  <si>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</si>
  <si>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</si>
  <si>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</si>
  <si>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</si>
  <si>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</si>
  <si>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</si>
  <si>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</si>
  <si>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</si>
  <si>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</si>
  <si>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</si>
  <si>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</si>
  <si>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</si>
  <si>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</si>
  <si>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</si>
  <si>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</si>
  <si>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</si>
  <si>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</si>
  <si>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</si>
  <si>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</si>
  <si>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</si>
  <si>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</si>
  <si>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</si>
  <si>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</si>
  <si>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</si>
  <si>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</si>
  <si>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</si>
  <si>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</si>
  <si>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</si>
  <si>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</si>
  <si>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</si>
  <si>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</si>
  <si>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</si>
  <si>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</si>
  <si>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</si>
  <si>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</si>
  <si>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</si>
  <si>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</si>
  <si>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</si>
  <si>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</si>
  <si>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</si>
  <si>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</si>
  <si>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</si>
  <si>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</si>
  <si>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</si>
  <si>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</si>
  <si>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</si>
  <si>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</si>
  <si>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</si>
  <si>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</si>
  <si>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</si>
  <si>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</si>
  <si>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</si>
  <si>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</si>
  <si>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</si>
  <si>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</si>
  <si>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</si>
  <si>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</si>
  <si>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</si>
  <si>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</si>
  <si>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</si>
  <si>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</si>
  <si>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</si>
  <si>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</si>
  <si>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</si>
  <si>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</si>
  <si>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</si>
  <si>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</si>
  <si>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</si>
  <si>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</si>
  <si>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</si>
  <si>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</si>
  <si>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</si>
  <si>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</si>
  <si>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</si>
  <si>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</si>
  <si>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</si>
  <si>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</si>
  <si>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</si>
  <si>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</si>
  <si>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</si>
  <si>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</si>
  <si>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</si>
  <si>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</si>
  <si>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</si>
  <si>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</si>
  <si>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</si>
  <si>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</si>
  <si>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</si>
  <si>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</si>
  <si>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</si>
  <si>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</si>
  <si>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</si>
  <si>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</si>
  <si>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</si>
  <si>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</si>
  <si>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</si>
  <si>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</si>
  <si>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</si>
  <si>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</si>
  <si>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</si>
  <si>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</si>
  <si>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</si>
  <si>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</si>
  <si>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</si>
  <si>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</si>
  <si>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</si>
  <si>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</si>
  <si>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</si>
  <si>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</si>
  <si>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</si>
  <si>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</si>
  <si>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</si>
  <si>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</si>
  <si>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</si>
  <si>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</si>
  <si>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</si>
  <si>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</si>
  <si>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</si>
  <si>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</si>
  <si>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</si>
  <si>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</si>
  <si>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</si>
  <si>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</si>
  <si>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</si>
  <si>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</si>
  <si>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</si>
  <si>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</si>
  <si>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</si>
  <si>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</si>
  <si>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</si>
  <si>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</si>
  <si>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</si>
  <si>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</si>
  <si>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</si>
  <si>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</si>
  <si>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</si>
  <si>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</si>
  <si>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</si>
  <si>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</si>
  <si>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</si>
  <si>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</si>
  <si>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</si>
  <si>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</si>
  <si>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</si>
  <si>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</si>
  <si>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</si>
  <si>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</si>
  <si>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</si>
  <si>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</si>
  <si>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</si>
  <si>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</si>
  <si>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</si>
  <si>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</si>
  <si>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</si>
  <si>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</si>
  <si>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</si>
  <si>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</si>
  <si>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</si>
  <si>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</si>
  <si>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</si>
  <si>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</si>
  <si>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</si>
  <si>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</si>
  <si>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</si>
  <si>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</si>
  <si>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</si>
  <si>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</si>
  <si>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</si>
  <si>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</si>
  <si>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</si>
  <si>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</si>
  <si>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</si>
  <si>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</si>
  <si>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</si>
  <si>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</si>
  <si>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</si>
  <si>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</si>
  <si>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</si>
  <si>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</si>
  <si>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</si>
  <si>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</si>
  <si>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</si>
  <si>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</si>
  <si>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</si>
  <si>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</si>
  <si>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</si>
  <si>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</si>
  <si>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</si>
  <si>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</si>
  <si>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</si>
  <si>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</si>
  <si>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</si>
  <si>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</si>
  <si>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</si>
  <si>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</si>
  <si>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</si>
  <si>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</si>
  <si>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</si>
  <si>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</si>
  <si>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</si>
  <si>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</si>
  <si>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</si>
  <si>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</si>
  <si>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</si>
  <si>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</si>
  <si>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</si>
  <si>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</si>
  <si>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</si>
  <si>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</si>
  <si>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</si>
  <si>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</si>
  <si>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</si>
  <si>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</si>
  <si>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</si>
  <si>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</si>
  <si>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</si>
  <si>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</si>
  <si>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</si>
  <si>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</si>
  <si>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</si>
  <si>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</si>
  <si>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</si>
  <si>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</si>
  <si>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</si>
  <si>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</si>
  <si>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</si>
  <si>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</si>
  <si>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</si>
  <si>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</si>
  <si>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</si>
  <si>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</si>
  <si>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</si>
  <si>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</si>
  <si>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</si>
  <si>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</si>
  <si>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</si>
  <si>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</si>
  <si>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</si>
  <si>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</si>
  <si>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</si>
  <si>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</si>
  <si>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</si>
  <si>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</si>
  <si>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</si>
  <si>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</si>
  <si>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</si>
  <si>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</si>
  <si>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</si>
  <si>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</si>
  <si>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</si>
  <si>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</si>
  <si>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</si>
  <si>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</si>
  <si>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</si>
  <si>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</si>
  <si>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</si>
  <si>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</si>
  <si>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</si>
  <si>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</si>
  <si>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</si>
  <si>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</si>
  <si>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</si>
  <si>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</si>
  <si>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</si>
  <si>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</si>
  <si>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</si>
  <si>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</si>
  <si>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</si>
  <si>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</si>
  <si>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</si>
  <si>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</si>
  <si>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</si>
  <si>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</si>
  <si>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</si>
  <si>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</si>
  <si>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</si>
  <si>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</si>
  <si>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</si>
  <si>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</si>
  <si>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</si>
  <si>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</si>
  <si>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</si>
  <si>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</si>
  <si>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</si>
  <si>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</si>
  <si>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</si>
  <si>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</si>
  <si>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</si>
  <si>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</si>
  <si>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</si>
  <si>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</si>
  <si>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</si>
  <si>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</si>
  <si>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</si>
  <si>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</si>
  <si>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</si>
  <si>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</si>
  <si>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</si>
  <si>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</si>
  <si>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</si>
  <si>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</si>
  <si>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</si>
  <si>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</si>
  <si>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</si>
  <si>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</si>
  <si>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</si>
  <si>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</si>
  <si>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</si>
  <si>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</si>
  <si>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</si>
  <si>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</si>
  <si>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</si>
  <si>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</si>
  <si>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</si>
  <si>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</si>
  <si>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</si>
  <si>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</si>
  <si>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</si>
  <si>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</si>
  <si>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</si>
  <si>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</si>
  <si>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</si>
  <si>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</si>
  <si>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</si>
  <si>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</si>
  <si>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</si>
  <si>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</si>
  <si>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</si>
  <si>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</si>
  <si>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</si>
  <si>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</si>
  <si>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</si>
  <si>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</si>
  <si>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</si>
  <si>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</si>
  <si>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</si>
  <si>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</si>
  <si>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</si>
  <si>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</si>
  <si>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</si>
  <si>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</si>
  <si>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</si>
  <si>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</si>
  <si>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</si>
  <si>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</si>
  <si>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</si>
  <si>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</si>
  <si>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</si>
  <si>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</si>
  <si>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</si>
  <si>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</si>
  <si>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</si>
  <si>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</si>
  <si>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</si>
  <si>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</si>
  <si>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</si>
  <si>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</si>
  <si>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</si>
  <si>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</si>
  <si>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</si>
  <si>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</si>
  <si>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</si>
  <si>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</si>
  <si>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</si>
  <si>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</si>
  <si>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</si>
  <si>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</si>
  <si>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</si>
  <si>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</si>
  <si>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</si>
  <si>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</si>
  <si>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</si>
  <si>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</si>
  <si>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</si>
  <si>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</si>
  <si>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</si>
  <si>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</si>
  <si>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</si>
  <si>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</si>
  <si>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</si>
  <si>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</si>
  <si>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</si>
  <si>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</si>
  <si>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</si>
  <si>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</si>
  <si>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</si>
  <si>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</si>
  <si>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</si>
  <si>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</si>
  <si>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</si>
  <si>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</si>
  <si>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</si>
  <si>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</si>
  <si>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</si>
  <si>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</si>
  <si>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</si>
  <si>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</si>
  <si>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</si>
  <si>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</si>
  <si>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</si>
  <si>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</si>
  <si>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</si>
  <si>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</si>
  <si>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</si>
  <si>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</si>
  <si>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</si>
  <si>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</si>
  <si>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</si>
  <si>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</si>
  <si>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</si>
  <si>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</si>
  <si>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</si>
  <si>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</si>
  <si>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</si>
  <si>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</si>
  <si>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</si>
  <si>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</si>
  <si>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</si>
  <si>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</si>
  <si>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</si>
  <si>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</si>
  <si>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</si>
  <si>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</si>
  <si>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</si>
  <si>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</si>
  <si>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</si>
  <si>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</si>
  <si>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</si>
  <si>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</si>
  <si>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</si>
  <si>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</si>
  <si>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</si>
  <si>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</si>
  <si>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</si>
  <si>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</si>
  <si>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</si>
  <si>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</si>
  <si>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</si>
  <si>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</si>
  <si>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</si>
  <si>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</si>
  <si>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</si>
  <si>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</si>
  <si>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</si>
  <si>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</si>
  <si>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</si>
  <si>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</si>
  <si>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</si>
  <si>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</si>
  <si>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</si>
  <si>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</si>
  <si>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</si>
  <si>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</si>
  <si>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</si>
  <si>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</si>
  <si>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</si>
  <si>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</si>
  <si>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</si>
  <si>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</si>
  <si>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</si>
  <si>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</si>
  <si>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</si>
  <si>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</si>
  <si>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</si>
  <si>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</si>
  <si>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</si>
  <si>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</si>
  <si>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</si>
  <si>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</si>
  <si>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</si>
  <si>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</si>
  <si>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</si>
  <si>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</si>
  <si>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</si>
  <si>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</si>
  <si>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</si>
  <si>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</si>
  <si>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</si>
  <si>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</si>
  <si>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</si>
  <si>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</si>
  <si>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</si>
  <si>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</si>
  <si>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</si>
  <si>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</si>
  <si>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</si>
  <si>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</si>
  <si>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</si>
  <si>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</si>
  <si>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</si>
  <si>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</si>
  <si>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</si>
  <si>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</si>
  <si>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</si>
  <si>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</si>
  <si>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</si>
  <si>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</si>
  <si>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</si>
  <si>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</si>
  <si>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</si>
  <si>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</si>
  <si>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</si>
  <si>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</si>
  <si>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</si>
  <si>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</si>
  <si>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</si>
  <si>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</si>
  <si>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</si>
  <si>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</si>
  <si>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</si>
  <si>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</si>
  <si>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</si>
  <si>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</si>
  <si>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</si>
  <si>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</si>
  <si>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</si>
  <si>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</si>
  <si>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</si>
  <si>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</si>
  <si>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</si>
  <si>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</si>
  <si>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</si>
  <si>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</si>
  <si>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</si>
  <si>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</si>
  <si>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</si>
  <si>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</si>
  <si>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</si>
  <si>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</si>
  <si>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</si>
  <si>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</si>
  <si>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</si>
  <si>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</si>
  <si>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</si>
  <si>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</si>
  <si>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</si>
  <si>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</si>
  <si>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</si>
  <si>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</si>
  <si>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</si>
  <si>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</si>
  <si>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</si>
  <si>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</si>
  <si>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</si>
  <si>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</si>
  <si>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</si>
  <si>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</si>
  <si>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</si>
  <si>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</si>
  <si>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</si>
  <si>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</si>
  <si>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</si>
  <si>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</si>
  <si>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</si>
  <si>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</si>
  <si>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</si>
  <si>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</si>
  <si>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</si>
  <si>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</si>
  <si>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</si>
  <si>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</si>
  <si>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</si>
  <si>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</si>
  <si>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</si>
  <si>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</si>
  <si>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</si>
  <si>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</si>
  <si>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</si>
  <si>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</si>
  <si>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</si>
  <si>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</si>
  <si>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</si>
  <si>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</si>
  <si>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</si>
  <si>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</si>
  <si>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</si>
  <si>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</si>
  <si>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</si>
  <si>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</si>
  <si>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</si>
  <si>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</si>
  <si>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</si>
  <si>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</si>
  <si>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</si>
  <si>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</si>
  <si>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</si>
  <si>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</si>
  <si>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</si>
  <si>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</si>
  <si>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</si>
  <si>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</si>
  <si>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</si>
  <si>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</si>
  <si>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</si>
  <si>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</si>
  <si>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</si>
  <si>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</si>
  <si>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</si>
  <si>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</si>
  <si>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</si>
  <si>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</si>
  <si>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</si>
  <si>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</si>
  <si>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</si>
  <si>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</si>
  <si>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</si>
  <si>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</si>
  <si>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</si>
  <si>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</si>
  <si>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</si>
  <si>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</si>
  <si>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</si>
  <si>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</si>
  <si>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</si>
  <si>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</si>
  <si>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</si>
  <si>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</si>
  <si>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</si>
  <si>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</si>
  <si>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</si>
  <si>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</si>
  <si>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</si>
  <si>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</si>
  <si>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</si>
  <si>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</si>
  <si>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</si>
  <si>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</si>
  <si>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</si>
  <si>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</si>
  <si>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</si>
  <si>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</si>
  <si>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</si>
  <si>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</si>
  <si>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</si>
  <si>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</si>
  <si>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</si>
  <si>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</si>
  <si>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</si>
  <si>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</si>
  <si>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</si>
  <si>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</si>
  <si>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</si>
  <si>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</si>
  <si>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</si>
  <si>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</si>
  <si>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</si>
  <si>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</si>
  <si>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</si>
  <si>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</si>
  <si>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</si>
  <si>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</si>
  <si>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</si>
  <si>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</si>
  <si>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</si>
  <si>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</si>
  <si>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</si>
  <si>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</si>
  <si>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</si>
  <si>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</si>
  <si>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</si>
  <si>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</si>
  <si>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</si>
  <si>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</si>
  <si>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</si>
  <si>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</si>
  <si>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</si>
  <si>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</si>
  <si>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</si>
  <si>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</si>
  <si>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</si>
  <si>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</si>
  <si>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</si>
  <si>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</si>
  <si>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</si>
  <si>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</si>
  <si>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</si>
  <si>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</si>
  <si>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</si>
  <si>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</si>
  <si>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</si>
  <si>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</si>
  <si>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</si>
  <si>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</si>
  <si>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</si>
  <si>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</si>
  <si>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</si>
  <si>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</si>
  <si>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</si>
  <si>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</si>
  <si>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</si>
  <si>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</si>
  <si>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</si>
  <si>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</si>
  <si>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</si>
  <si>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</si>
  <si>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</si>
  <si>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</si>
  <si>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</si>
  <si>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</si>
  <si>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</si>
  <si>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</si>
  <si>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</si>
  <si>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</si>
  <si>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</si>
  <si>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</si>
  <si>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</si>
  <si>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</si>
  <si>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</si>
  <si>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</si>
  <si>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</si>
  <si>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</si>
  <si>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</si>
  <si>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</si>
  <si>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</si>
  <si>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</si>
  <si>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</si>
  <si>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</si>
  <si>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</si>
  <si>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</si>
  <si>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</si>
  <si>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</si>
  <si>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</si>
  <si>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</si>
  <si>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</si>
  <si>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</si>
  <si>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</si>
  <si>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</si>
  <si>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</si>
  <si>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</si>
  <si>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</si>
  <si>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</si>
  <si>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</si>
  <si>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</si>
  <si>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</si>
  <si>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</si>
  <si>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</si>
  <si>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</si>
  <si>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</si>
  <si>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</si>
  <si>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</si>
  <si>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</si>
  <si>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</si>
  <si>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</si>
  <si>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</si>
  <si>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</si>
  <si>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</si>
  <si>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</si>
  <si>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</si>
  <si>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</si>
  <si>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</si>
  <si>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</si>
  <si>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</si>
  <si>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</si>
  <si>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</si>
  <si>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</si>
  <si>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</si>
  <si>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</si>
  <si>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</si>
  <si>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</si>
  <si>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</si>
  <si>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</si>
  <si>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</si>
  <si>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</si>
  <si>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</si>
  <si>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</si>
  <si>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</si>
  <si>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</si>
  <si>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</si>
  <si>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</si>
  <si>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</si>
  <si>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</si>
  <si>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</si>
  <si>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</si>
  <si>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</si>
  <si>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</si>
  <si>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</si>
  <si>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</si>
  <si>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</si>
  <si>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</si>
  <si>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</si>
  <si>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</si>
  <si>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</si>
  <si>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</si>
  <si>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</si>
  <si>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</si>
  <si>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</si>
  <si>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</si>
  <si>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</si>
  <si>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</si>
  <si>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</si>
  <si>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</si>
  <si>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</si>
  <si>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</si>
  <si>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</si>
  <si>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</si>
  <si>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</si>
  <si>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</si>
  <si>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</si>
  <si>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</si>
  <si>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</si>
  <si>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</si>
  <si>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</si>
  <si>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</si>
  <si>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</si>
  <si>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</si>
  <si>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</si>
  <si>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</si>
  <si>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</si>
  <si>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</si>
  <si>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</si>
  <si>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</si>
  <si>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</si>
  <si>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</si>
  <si>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</si>
  <si>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</si>
  <si>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</si>
  <si>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</si>
  <si>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</si>
  <si>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</si>
  <si>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</si>
  <si>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</si>
  <si>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</si>
  <si>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</si>
  <si>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</si>
  <si>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</si>
  <si>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</si>
  <si>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</si>
  <si>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</si>
  <si>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</si>
  <si>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</si>
  <si>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</si>
  <si>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</si>
  <si>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</si>
  <si>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</si>
  <si>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</si>
  <si>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</si>
  <si>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</si>
  <si>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</si>
  <si>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</si>
  <si>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</si>
  <si>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</si>
  <si>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</si>
  <si>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</si>
  <si>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</si>
  <si>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</si>
  <si>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</si>
  <si>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</si>
  <si>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</si>
  <si>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</si>
  <si>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</si>
  <si>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</si>
  <si>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</si>
  <si>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</si>
  <si>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</si>
  <si>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</si>
  <si>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</si>
  <si>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</si>
  <si>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</si>
  <si>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</si>
  <si>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</si>
  <si>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</si>
  <si>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</si>
  <si>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</si>
  <si>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</si>
  <si>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</si>
  <si>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</si>
  <si>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</si>
  <si>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</si>
  <si>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</si>
  <si>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</si>
  <si>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</si>
  <si>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</si>
  <si>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</si>
  <si>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</si>
  <si>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</si>
  <si>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</si>
  <si>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</si>
  <si>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</si>
  <si>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</si>
  <si>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</si>
  <si>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</si>
  <si>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</si>
  <si>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</si>
  <si>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</si>
  <si>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</si>
  <si>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</si>
  <si>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</si>
  <si>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</si>
  <si>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</si>
  <si>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</si>
  <si>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</si>
  <si>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</si>
  <si>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</si>
  <si>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</si>
  <si>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</si>
  <si>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</si>
  <si>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</si>
  <si>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</si>
  <si>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</si>
  <si>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</si>
  <si>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</si>
  <si>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</si>
  <si>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</si>
  <si>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</si>
  <si>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</si>
  <si>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</si>
  <si>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</si>
  <si>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</si>
  <si>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</si>
  <si>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</si>
  <si>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</si>
  <si>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</si>
  <si>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</si>
  <si>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</si>
  <si>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</si>
  <si>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</si>
  <si>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</si>
  <si>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</si>
  <si>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</si>
  <si>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</si>
  <si>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</si>
  <si>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</si>
  <si>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</si>
  <si>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</si>
  <si>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</si>
  <si>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</si>
  <si>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</si>
  <si>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</si>
  <si>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</si>
  <si>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</si>
  <si>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</si>
  <si>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</si>
  <si>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</si>
  <si>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</si>
  <si>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</si>
  <si>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</si>
  <si>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</si>
  <si>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</si>
  <si>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</si>
  <si>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</si>
  <si>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</si>
  <si>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</si>
  <si>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</si>
  <si>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</si>
  <si>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</si>
  <si>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</si>
  <si>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</si>
  <si>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</si>
  <si>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</si>
  <si>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</si>
  <si>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</si>
  <si>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</si>
  <si>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</si>
  <si>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</si>
  <si>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</si>
  <si>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</si>
  <si>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</si>
  <si>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</si>
  <si>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</si>
  <si>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</si>
  <si>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</si>
  <si>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</si>
  <si>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</si>
  <si>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</si>
  <si>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</si>
  <si>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</si>
  <si>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</si>
  <si>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</si>
  <si>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</si>
  <si>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</si>
  <si>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</si>
  <si>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</si>
  <si>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</si>
  <si>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</si>
  <si>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</si>
  <si>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</si>
  <si>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</si>
  <si>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</si>
  <si>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</si>
  <si>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</si>
  <si>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</si>
  <si>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</si>
  <si>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</si>
  <si>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</si>
  <si>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</si>
  <si>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</si>
  <si>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</si>
  <si>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</si>
  <si>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</si>
  <si>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</si>
  <si>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</si>
  <si>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</si>
  <si>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</si>
  <si>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</si>
  <si>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</si>
  <si>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</si>
  <si>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</si>
  <si>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</si>
  <si>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</si>
  <si>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</si>
  <si>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</si>
  <si>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</si>
  <si>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</si>
  <si>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</si>
  <si>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</si>
  <si>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</si>
  <si>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</si>
  <si>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</si>
  <si>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</si>
  <si>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</si>
  <si>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</si>
  <si>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</si>
  <si>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</si>
  <si>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</si>
  <si>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</si>
  <si>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</si>
  <si>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</si>
  <si>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</si>
  <si>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</si>
  <si>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</si>
  <si>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</si>
  <si>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</si>
  <si>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</si>
  <si>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</si>
  <si>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</si>
  <si>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</si>
  <si>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</si>
  <si>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</si>
  <si>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</si>
  <si>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</si>
  <si>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</si>
  <si>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</si>
  <si>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</si>
  <si>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</si>
  <si>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</si>
  <si>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</si>
  <si>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</si>
  <si>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</si>
  <si>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</si>
  <si>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</si>
  <si>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</si>
  <si>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</si>
  <si>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</si>
  <si>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</si>
  <si>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</si>
  <si>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</si>
  <si>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</si>
  <si>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</si>
  <si>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</si>
  <si>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</si>
  <si>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</si>
  <si>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</si>
  <si>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</si>
  <si>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</si>
  <si>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</si>
  <si>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</si>
  <si>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</si>
  <si>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</si>
  <si>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</si>
  <si>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</si>
  <si>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</si>
  <si>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</si>
  <si>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</si>
  <si>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</si>
  <si>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</si>
  <si>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</si>
  <si>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</si>
  <si>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</si>
  <si>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</si>
  <si>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</si>
  <si>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</si>
  <si>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</si>
  <si>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</si>
  <si>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</si>
  <si>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</si>
  <si>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</si>
  <si>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</si>
  <si>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</si>
  <si>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</si>
  <si>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</si>
  <si>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</si>
  <si>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</si>
  <si>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</si>
  <si>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</si>
  <si>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</si>
  <si>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</si>
  <si>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</si>
  <si>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</si>
  <si>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</si>
  <si>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</si>
  <si>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</si>
  <si>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</si>
  <si>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</si>
  <si>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</si>
  <si>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</si>
  <si>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</si>
  <si>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</si>
  <si>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</si>
  <si>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</si>
  <si>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</si>
  <si>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</si>
  <si>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</si>
  <si>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</si>
  <si>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</si>
  <si>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</si>
  <si>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</si>
  <si>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</si>
  <si>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</si>
  <si>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</si>
  <si>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</si>
  <si>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</si>
  <si>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</si>
  <si>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</si>
  <si>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</si>
  <si>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</si>
  <si>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</si>
  <si>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</si>
  <si>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</si>
  <si>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</si>
  <si>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</si>
  <si>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</si>
  <si>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</si>
  <si>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</si>
  <si>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</si>
  <si>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</si>
  <si>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</si>
  <si>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</si>
  <si>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</si>
  <si>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</si>
  <si>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</si>
  <si>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</si>
  <si>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</si>
  <si>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</si>
  <si>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</si>
  <si>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</si>
  <si>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</si>
  <si>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</si>
  <si>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</si>
  <si>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</si>
  <si>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</si>
  <si>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</si>
  <si>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</si>
  <si>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</si>
  <si>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</si>
  <si>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</si>
  <si>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</si>
  <si>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</si>
  <si>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</si>
  <si>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</si>
  <si>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</si>
  <si>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</si>
  <si>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</si>
  <si>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</si>
  <si>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</si>
  <si>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</si>
  <si>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</si>
  <si>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</si>
  <si>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</si>
  <si>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</si>
  <si>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</si>
  <si>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</si>
  <si>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</si>
  <si>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</si>
  <si>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</si>
  <si>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</si>
  <si>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</si>
  <si>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</si>
  <si>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</si>
  <si>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</si>
  <si>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</si>
  <si>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</si>
  <si>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</si>
  <si>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</si>
  <si>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</si>
  <si>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</si>
  <si>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</si>
  <si>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</si>
  <si>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</si>
  <si>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</si>
  <si>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</si>
  <si>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</si>
  <si>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</si>
  <si>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</si>
  <si>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</si>
  <si>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</si>
  <si>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</si>
  <si>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</si>
  <si>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</si>
  <si>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</si>
  <si>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</si>
  <si>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</si>
  <si>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</si>
  <si>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</si>
  <si>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</si>
  <si>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</si>
  <si>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</si>
  <si>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</si>
  <si>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</si>
  <si>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</si>
  <si>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</si>
  <si>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</si>
  <si>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</si>
  <si>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</si>
  <si>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</si>
  <si>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</si>
  <si>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</si>
  <si>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</si>
  <si>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</si>
  <si>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</si>
  <si>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</si>
  <si>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</si>
  <si>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</si>
  <si>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</si>
  <si>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</si>
  <si>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</si>
  <si>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</si>
  <si>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</si>
  <si>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</si>
  <si>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</si>
  <si>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</si>
  <si>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</si>
  <si>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</si>
  <si>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</si>
  <si>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</si>
  <si>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</si>
  <si>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</si>
  <si>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</si>
  <si>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</si>
  <si>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</si>
  <si>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</si>
  <si>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</si>
  <si>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</si>
  <si>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</si>
  <si>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</si>
  <si>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</si>
  <si>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</si>
  <si>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</si>
  <si>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</si>
  <si>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</si>
  <si>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</si>
  <si>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</si>
  <si>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</si>
  <si>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</si>
  <si>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</si>
  <si>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</si>
  <si>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</si>
  <si>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</si>
  <si>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</si>
  <si>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</si>
  <si>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</si>
  <si>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</si>
  <si>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</si>
  <si>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</si>
  <si>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</si>
  <si>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</si>
  <si>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</si>
  <si>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</si>
  <si>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</si>
  <si>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</si>
  <si>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</si>
  <si>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</si>
  <si>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</si>
  <si>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</si>
  <si>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</si>
  <si>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</si>
  <si>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</si>
  <si>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</si>
  <si>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</si>
  <si>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</si>
  <si>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</si>
  <si>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</si>
  <si>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</si>
  <si>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</si>
  <si>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</si>
  <si>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</si>
  <si>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</si>
  <si>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</si>
  <si>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</si>
  <si>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</si>
  <si>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</si>
  <si>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</si>
  <si>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</si>
  <si>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</si>
  <si>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</si>
  <si>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</si>
  <si>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</si>
  <si>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</si>
  <si>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</si>
  <si>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</si>
  <si>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</si>
  <si>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</si>
  <si>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</si>
  <si>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</si>
  <si>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</si>
  <si>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</si>
  <si>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</si>
  <si>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</si>
  <si>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</si>
  <si>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</si>
  <si>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</si>
  <si>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</si>
  <si>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</si>
  <si>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</si>
  <si>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</si>
  <si>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</si>
  <si>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</si>
  <si>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</si>
  <si>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</si>
  <si>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</si>
  <si>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</si>
  <si>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</si>
  <si>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</si>
  <si>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</si>
  <si>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</si>
  <si>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</si>
  <si>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</si>
  <si>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</si>
  <si>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</si>
  <si>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</si>
  <si>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</si>
  <si>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</si>
  <si>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</si>
  <si>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</si>
  <si>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</si>
  <si>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</si>
  <si>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</si>
  <si>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</si>
  <si>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</si>
  <si>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</si>
  <si>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</si>
  <si>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</si>
  <si>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</si>
  <si>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</si>
  <si>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</si>
  <si>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</si>
  <si>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</si>
  <si>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</si>
  <si>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</si>
  <si>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</si>
  <si>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</si>
  <si>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</si>
  <si>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</si>
  <si>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</si>
  <si>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</si>
  <si>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</si>
  <si>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</si>
  <si>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</si>
  <si>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</si>
  <si>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</si>
  <si>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</si>
  <si>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</si>
  <si>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</si>
  <si>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</si>
  <si>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</si>
  <si>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</si>
  <si>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</si>
  <si>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</si>
  <si>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</si>
  <si>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</si>
  <si>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</si>
  <si>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</si>
  <si>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</si>
  <si>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</si>
  <si>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</si>
  <si>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</si>
  <si>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</si>
  <si>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</si>
  <si>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</si>
  <si>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</si>
  <si>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</si>
  <si>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</si>
  <si>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</si>
  <si>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</si>
  <si>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</si>
  <si>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</si>
  <si>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</si>
  <si>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</si>
  <si>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</si>
  <si>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</si>
  <si>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</si>
  <si>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</si>
  <si>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</si>
  <si>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</si>
  <si>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</si>
  <si>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</si>
  <si>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</si>
  <si>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</si>
  <si>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</si>
  <si>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</si>
  <si>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</si>
  <si>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</si>
  <si>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</si>
  <si>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</si>
  <si>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</si>
  <si>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</si>
  <si>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</si>
  <si>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</si>
  <si>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</si>
  <si>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</si>
  <si>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</si>
  <si>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</si>
  <si>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</si>
  <si>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</si>
  <si>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</si>
  <si>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</si>
  <si>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</si>
  <si>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</si>
  <si>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</si>
  <si>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</si>
  <si>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</si>
  <si>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</si>
  <si>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</si>
  <si>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</si>
  <si>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</si>
  <si>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</si>
  <si>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</si>
  <si>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</si>
  <si>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</si>
  <si>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</si>
  <si>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</si>
  <si>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</si>
  <si>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</si>
  <si>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</si>
  <si>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</si>
  <si>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</si>
  <si>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</si>
  <si>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</si>
  <si>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</si>
  <si>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</si>
  <si>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</si>
  <si>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</si>
  <si>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</si>
  <si>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</si>
  <si>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</si>
  <si>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</si>
  <si>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</si>
  <si>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</si>
  <si>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</si>
  <si>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</si>
  <si>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</si>
  <si>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</si>
  <si>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</si>
  <si>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</si>
  <si>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</si>
  <si>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</si>
  <si>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</si>
  <si>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</si>
  <si>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</si>
  <si>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</si>
  <si>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</si>
  <si>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</si>
  <si>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</si>
  <si>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</si>
  <si>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</si>
  <si>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</si>
  <si>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</si>
  <si>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</si>
  <si>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</si>
  <si>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</si>
  <si>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</si>
  <si>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</si>
  <si>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</si>
  <si>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</si>
  <si>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</si>
  <si>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</si>
  <si>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</si>
  <si>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</si>
  <si>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</si>
  <si>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</si>
  <si>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</si>
  <si>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</si>
  <si>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</si>
  <si>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</si>
  <si>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</si>
  <si>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</si>
  <si>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</si>
  <si>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</si>
  <si>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</si>
  <si>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</si>
  <si>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</si>
  <si>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</si>
  <si>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</si>
  <si>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</si>
  <si>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</si>
  <si>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</si>
  <si>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</si>
  <si>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</si>
  <si>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</si>
  <si>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</si>
  <si>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</si>
  <si>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</si>
  <si>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</si>
  <si>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</si>
  <si>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</si>
  <si>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</si>
  <si>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</si>
  <si>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</si>
  <si>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</si>
  <si>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</si>
  <si>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</si>
  <si>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</si>
  <si>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</si>
  <si>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</si>
  <si>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</si>
  <si>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</si>
  <si>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</si>
  <si>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</si>
  <si>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</si>
  <si>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</si>
  <si>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</si>
  <si>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</si>
  <si>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</si>
  <si>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</si>
  <si>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</si>
  <si>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</si>
  <si>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</si>
  <si>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</si>
  <si>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</si>
  <si>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</si>
  <si>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</si>
  <si>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</si>
  <si>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</si>
  <si>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</si>
  <si>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</si>
  <si>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</si>
  <si>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</si>
  <si>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</si>
  <si>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</si>
  <si>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</si>
  <si>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</si>
  <si>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</si>
  <si>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</si>
  <si>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</si>
  <si>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</si>
  <si>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</si>
  <si>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</si>
  <si>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</si>
  <si>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</si>
  <si>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</si>
  <si>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</si>
  <si>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</si>
  <si>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</si>
  <si>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</si>
  <si>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</si>
  <si>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</si>
  <si>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</si>
  <si>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</si>
  <si>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</si>
  <si>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</si>
  <si>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</si>
  <si>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</si>
  <si>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</si>
  <si>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</si>
  <si>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</si>
  <si>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</si>
  <si>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</si>
  <si>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</si>
  <si>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</si>
  <si>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</si>
  <si>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</si>
  <si>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</si>
  <si>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</si>
  <si>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</si>
  <si>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</si>
  <si>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</si>
  <si>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</si>
  <si>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</si>
  <si>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</si>
  <si>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</si>
  <si>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</si>
  <si>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</si>
  <si>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</si>
  <si>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</si>
  <si>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</si>
  <si>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</si>
  <si>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</si>
  <si>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</si>
  <si>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</si>
  <si>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</si>
  <si>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</si>
  <si>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</si>
  <si>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</si>
  <si>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</si>
  <si>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</si>
  <si>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</si>
  <si>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</si>
  <si>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</si>
  <si>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</si>
  <si>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</si>
  <si>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</si>
  <si>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</si>
  <si>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</si>
  <si>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</si>
  <si>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</si>
  <si>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</si>
  <si>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</si>
  <si>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</si>
  <si>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</si>
  <si>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</si>
  <si>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</si>
  <si>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</si>
  <si>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</si>
  <si>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</si>
  <si>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</si>
  <si>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</si>
  <si>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</si>
  <si>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</si>
  <si>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</si>
  <si>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</si>
  <si>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</si>
  <si>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</si>
  <si>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</si>
  <si>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</si>
  <si>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</si>
  <si>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</si>
  <si>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</si>
  <si>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</si>
  <si>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</si>
  <si>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</si>
  <si>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</si>
  <si>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</si>
  <si>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</si>
  <si>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</si>
  <si>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</si>
  <si>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</si>
  <si>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</si>
  <si>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</si>
  <si>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</si>
  <si>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</si>
  <si>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</si>
  <si>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</si>
  <si>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</si>
  <si>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</si>
  <si>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</si>
  <si>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</si>
  <si>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</si>
  <si>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</si>
  <si>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</si>
  <si>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</si>
  <si>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</si>
  <si>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</si>
  <si>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</si>
  <si>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</si>
  <si>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</si>
  <si>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</si>
  <si>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</si>
  <si>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</si>
  <si>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</si>
  <si>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</si>
  <si>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</si>
  <si>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</si>
  <si>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</si>
  <si>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</si>
  <si>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</si>
  <si>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</si>
  <si>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</si>
  <si>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</si>
  <si>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</si>
  <si>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</si>
  <si>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</si>
  <si>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</si>
  <si>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</si>
  <si>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</si>
  <si>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</si>
  <si>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</si>
  <si>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</si>
  <si>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</si>
  <si>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</si>
  <si>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</si>
  <si>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</si>
  <si>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</si>
  <si>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</si>
  <si>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</si>
  <si>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</si>
  <si>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</si>
  <si>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</si>
  <si>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</si>
  <si>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</si>
  <si>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</si>
  <si>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</si>
  <si>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</si>
  <si>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</si>
  <si>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</si>
  <si>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</si>
  <si>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</si>
  <si>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</si>
  <si>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</si>
  <si>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</si>
  <si>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</si>
  <si>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</si>
  <si>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</si>
  <si>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</si>
  <si>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</si>
  <si>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</si>
  <si>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</si>
  <si>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</si>
  <si>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</si>
  <si>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</si>
  <si>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</si>
  <si>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</si>
  <si>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</si>
  <si>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</si>
  <si>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</si>
  <si>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</si>
  <si>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</si>
  <si>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</si>
  <si>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</si>
  <si>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</si>
  <si>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</si>
  <si>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</si>
  <si>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</si>
  <si>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</si>
  <si>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</si>
  <si>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</si>
  <si>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</si>
  <si>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</si>
  <si>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</si>
  <si>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</si>
  <si>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</si>
  <si>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</si>
  <si>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</si>
  <si>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</si>
  <si>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</si>
  <si>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</si>
  <si>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</si>
  <si>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</si>
  <si>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</si>
  <si>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</si>
  <si>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</si>
  <si>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</si>
  <si>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</si>
  <si>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</si>
  <si>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</si>
  <si>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</si>
  <si>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</si>
  <si>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</si>
  <si>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</si>
  <si>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</si>
  <si>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</si>
  <si>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</si>
  <si>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</si>
  <si>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</si>
  <si>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</si>
  <si>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</si>
  <si>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</si>
  <si>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</si>
  <si>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</si>
  <si>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</si>
  <si>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</si>
  <si>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</si>
  <si>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</si>
  <si>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</si>
  <si>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</si>
  <si>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</si>
  <si>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</si>
  <si>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</si>
  <si>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</si>
  <si>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</si>
  <si>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</si>
  <si>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</si>
  <si>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</si>
  <si>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</si>
  <si>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</si>
  <si>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</si>
  <si>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</si>
  <si>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</si>
  <si>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</si>
  <si>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</si>
  <si>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</si>
  <si>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</si>
  <si>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</si>
  <si>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</si>
  <si>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</si>
  <si>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</si>
  <si>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</si>
  <si>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</si>
  <si>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</si>
  <si>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</si>
  <si>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</si>
  <si>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</si>
  <si>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</si>
  <si>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</si>
  <si>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</si>
  <si>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</si>
  <si>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</si>
  <si>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</si>
  <si>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</si>
  <si>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</si>
  <si>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</si>
  <si>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</si>
  <si>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</si>
  <si>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</si>
  <si>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</si>
  <si>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</si>
  <si>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</si>
  <si>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</si>
  <si>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</si>
  <si>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</si>
  <si>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</si>
  <si>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</si>
  <si>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</si>
  <si>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</si>
  <si>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</si>
  <si>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</si>
  <si>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</si>
  <si>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</si>
  <si>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</si>
  <si>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</si>
  <si>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</si>
  <si>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</si>
  <si>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</si>
  <si>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</si>
  <si>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</si>
  <si>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</si>
  <si>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</si>
  <si>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</si>
  <si>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</si>
  <si>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</si>
  <si>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</si>
  <si>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</si>
  <si>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</si>
  <si>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</si>
  <si>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</si>
  <si>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</si>
  <si>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</si>
  <si>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</si>
  <si>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</si>
  <si>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</si>
  <si>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</si>
  <si>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</si>
  <si>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</si>
  <si>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</si>
  <si>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</si>
  <si>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</si>
  <si>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</si>
  <si>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</si>
  <si>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</si>
  <si>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</si>
  <si>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</si>
  <si>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</si>
  <si>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</si>
  <si>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</si>
  <si>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</si>
  <si>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</si>
  <si>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</si>
  <si>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</si>
  <si>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</si>
  <si>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</si>
  <si>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</si>
  <si>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</si>
  <si>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</si>
  <si>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</si>
  <si>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</si>
  <si>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</si>
  <si>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</si>
  <si>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</si>
  <si>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</si>
  <si>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</si>
  <si>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</si>
  <si>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</si>
  <si>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</si>
  <si>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</si>
  <si>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</si>
  <si>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</si>
  <si>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</si>
  <si>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</si>
  <si>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</si>
  <si>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</si>
  <si>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</si>
  <si>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</si>
  <si>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</si>
  <si>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</si>
  <si>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</si>
  <si>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</si>
  <si>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</si>
  <si>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</si>
  <si>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</si>
  <si>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</si>
  <si>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</si>
  <si>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</si>
  <si>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</si>
  <si>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</si>
  <si>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</si>
  <si>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</si>
  <si>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</si>
  <si>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</si>
  <si>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</si>
  <si>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</si>
  <si>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</si>
  <si>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</si>
  <si>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</si>
  <si>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</si>
  <si>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</si>
  <si>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</si>
  <si>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</si>
  <si>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</si>
  <si>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</si>
  <si>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</si>
  <si>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</si>
  <si>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</si>
  <si>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</si>
  <si>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</si>
  <si>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</si>
  <si>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</si>
  <si>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</si>
  <si>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</si>
  <si>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</si>
  <si>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</si>
  <si>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</si>
  <si>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</si>
  <si>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</si>
  <si>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</si>
  <si>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</si>
  <si>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</si>
  <si>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</si>
  <si>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</si>
  <si>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</si>
  <si>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</si>
  <si>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</si>
  <si>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</si>
  <si>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</si>
  <si>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</si>
  <si>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</si>
  <si>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</si>
  <si>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</si>
  <si>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</si>
  <si>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</si>
  <si>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</si>
  <si>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</si>
  <si>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</si>
  <si>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</si>
  <si>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</si>
  <si>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</si>
  <si>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</si>
  <si>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</si>
  <si>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</si>
  <si>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</si>
  <si>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</si>
  <si>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</si>
  <si>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</si>
  <si>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</si>
  <si>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</si>
  <si>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</si>
  <si>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</si>
  <si>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</si>
  <si>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</si>
  <si>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</si>
  <si>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</si>
  <si>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</si>
  <si>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</si>
  <si>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</si>
  <si>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</si>
  <si>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</si>
  <si>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</si>
  <si>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</si>
  <si>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</si>
  <si>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</si>
  <si>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</si>
  <si>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</si>
  <si>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</si>
  <si>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</si>
  <si>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</si>
  <si>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</si>
  <si>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</si>
  <si>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</si>
  <si>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</si>
  <si>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</si>
  <si>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</si>
  <si>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</si>
  <si>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</si>
  <si>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</si>
  <si>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</si>
  <si>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</si>
  <si>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</si>
  <si>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</si>
  <si>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</si>
  <si>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</si>
  <si>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</si>
  <si>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</si>
  <si>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</si>
  <si>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</si>
  <si>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</si>
  <si>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</si>
  <si>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</si>
  <si>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</si>
  <si>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</si>
  <si>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</si>
  <si>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</si>
  <si>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</si>
  <si>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</si>
  <si>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</si>
  <si>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</si>
  <si>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</si>
  <si>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</si>
  <si>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</si>
  <si>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</si>
  <si>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</si>
  <si>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</si>
  <si>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</si>
  <si>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</si>
  <si>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</si>
  <si>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</si>
  <si>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</si>
  <si>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</si>
  <si>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</si>
  <si>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</si>
  <si>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</si>
  <si>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</si>
  <si>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</si>
  <si>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</si>
  <si>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</si>
  <si>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</si>
  <si>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</si>
  <si>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</si>
  <si>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</si>
  <si>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</si>
  <si>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</si>
  <si>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</si>
  <si>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</si>
  <si>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</si>
  <si>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</si>
  <si>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</si>
  <si>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</si>
  <si>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</si>
  <si>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</si>
  <si>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</si>
  <si>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</si>
  <si>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</si>
  <si>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</si>
  <si>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</si>
  <si>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</si>
  <si>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</si>
  <si>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</si>
  <si>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</si>
  <si>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</si>
  <si>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</si>
  <si>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</si>
  <si>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</si>
  <si>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</si>
  <si>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</si>
  <si>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</si>
  <si>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</si>
  <si>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</si>
  <si>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</si>
  <si>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</si>
  <si>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</si>
  <si>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</si>
  <si>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</si>
  <si>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</si>
  <si>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</si>
  <si>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</si>
  <si>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</si>
  <si>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</si>
  <si>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</si>
  <si>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</si>
  <si>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</si>
  <si>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</si>
  <si>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</si>
  <si>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</si>
  <si>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</si>
  <si>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</si>
  <si>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</si>
  <si>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</si>
  <si>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</si>
  <si>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</si>
  <si>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</si>
  <si>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</si>
  <si>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</si>
  <si>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</si>
  <si>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</si>
  <si>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</si>
  <si>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</si>
  <si>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</si>
  <si>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</si>
  <si>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</si>
  <si>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</si>
  <si>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</si>
  <si>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</si>
  <si>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</si>
  <si>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</si>
  <si>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</si>
  <si>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</si>
  <si>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</si>
  <si>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</si>
  <si>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</si>
  <si>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</si>
  <si>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</si>
  <si>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</si>
  <si>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</si>
  <si>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</si>
  <si>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</si>
  <si>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</si>
  <si>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</si>
  <si>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</si>
  <si>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</si>
  <si>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</si>
  <si>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</si>
  <si>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</si>
  <si>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</si>
  <si>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</si>
  <si>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</si>
  <si>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</si>
  <si>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</si>
  <si>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</si>
  <si>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</si>
  <si>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</si>
  <si>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</si>
  <si>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</si>
  <si>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</si>
  <si>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</si>
  <si>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</si>
  <si>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</si>
  <si>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</si>
  <si>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</si>
  <si>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</si>
  <si>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</si>
  <si>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</si>
  <si>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</si>
  <si>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</si>
  <si>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</si>
  <si>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</si>
  <si>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</si>
  <si>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</si>
  <si>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</si>
  <si>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</si>
  <si>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</si>
  <si>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</si>
  <si>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</si>
  <si>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</si>
  <si>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</si>
  <si>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</si>
  <si>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</si>
  <si>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</si>
  <si>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</si>
  <si>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</si>
  <si>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</si>
  <si>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</si>
  <si>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</si>
  <si>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</si>
  <si>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</si>
  <si>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</si>
  <si>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</si>
  <si>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</si>
  <si>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</si>
  <si>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</si>
  <si>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</si>
  <si>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</si>
  <si>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</si>
  <si>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</si>
  <si>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</si>
  <si>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</si>
  <si>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</si>
  <si>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</si>
  <si>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</si>
  <si>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</si>
  <si>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</si>
  <si>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</si>
  <si>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</si>
  <si>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</si>
  <si>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</si>
  <si>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</si>
  <si>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</si>
  <si>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</si>
  <si>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</si>
  <si>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</si>
  <si>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</si>
  <si>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</si>
  <si>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</si>
  <si>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</si>
  <si>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</si>
  <si>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</si>
  <si>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</si>
  <si>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</si>
  <si>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</si>
  <si>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</si>
  <si>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</si>
  <si>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</si>
  <si>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</si>
  <si>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</si>
  <si>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</si>
  <si>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</si>
  <si>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</si>
  <si>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</si>
  <si>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</si>
  <si>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</si>
  <si>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</si>
  <si>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</si>
  <si>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</si>
  <si>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</si>
  <si>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</si>
  <si>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</si>
  <si>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</si>
  <si>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</si>
  <si>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</si>
  <si>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</si>
  <si>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</si>
  <si>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</si>
  <si>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</si>
  <si>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</si>
  <si>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</si>
  <si>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</si>
  <si>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</si>
  <si>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</si>
  <si>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</si>
  <si>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</si>
  <si>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</si>
  <si>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</si>
  <si>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</si>
  <si>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</si>
  <si>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</si>
  <si>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</si>
  <si>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</si>
  <si>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</si>
  <si>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</si>
  <si>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</si>
  <si>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</si>
  <si>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</si>
  <si>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</si>
  <si>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</si>
  <si>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</si>
  <si>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</si>
  <si>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</si>
  <si>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</si>
  <si>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</si>
  <si>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</si>
  <si>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</si>
  <si>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</si>
  <si>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</si>
  <si>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</si>
  <si>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</si>
  <si>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</si>
  <si>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</si>
  <si>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</si>
  <si>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</si>
  <si>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</si>
  <si>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</si>
  <si>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</si>
  <si>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</si>
  <si>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</si>
  <si>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</si>
  <si>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</si>
  <si>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</si>
  <si>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</si>
  <si>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</si>
  <si>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</si>
  <si>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</si>
  <si>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</si>
  <si>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</si>
  <si>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</si>
  <si>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</si>
  <si>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</si>
  <si>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</si>
  <si>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</si>
  <si>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</si>
  <si>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</si>
  <si>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</si>
  <si>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</si>
  <si>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</si>
  <si>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</si>
  <si>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</si>
  <si>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</si>
  <si>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</si>
  <si>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</si>
  <si>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</si>
  <si>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</si>
  <si>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</si>
  <si>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</si>
  <si>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</si>
  <si>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</si>
  <si>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</si>
  <si>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</si>
  <si>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</si>
  <si>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</si>
  <si>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</si>
  <si>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</si>
  <si>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</si>
  <si>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</si>
  <si>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</si>
  <si>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</si>
  <si>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</si>
  <si>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</si>
  <si>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</si>
  <si>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</si>
  <si>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</si>
  <si>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</si>
  <si>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</si>
  <si>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</si>
  <si>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</si>
  <si>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</si>
  <si>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</si>
  <si>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</si>
  <si>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</si>
  <si>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</si>
  <si>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</si>
  <si>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</si>
  <si>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</si>
  <si>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</si>
  <si>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</si>
  <si>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</si>
  <si>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</si>
  <si>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</si>
  <si>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</si>
  <si>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</si>
  <si>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</si>
  <si>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</si>
  <si>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</si>
  <si>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</si>
  <si>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</si>
  <si>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</si>
  <si>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</si>
  <si>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</si>
  <si>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</si>
  <si>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</si>
  <si>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</si>
  <si>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</si>
  <si>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</si>
  <si>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</si>
  <si>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</si>
  <si>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</si>
  <si>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</si>
  <si>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</si>
  <si>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</si>
  <si>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</si>
  <si>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</si>
  <si>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</si>
  <si>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</si>
  <si>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</si>
  <si>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</si>
  <si>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</si>
  <si>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</si>
  <si>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</si>
  <si>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</si>
  <si>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</si>
  <si>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</si>
  <si>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</si>
  <si>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</si>
  <si>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</si>
  <si>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</si>
  <si>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</si>
  <si>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</si>
  <si>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</si>
  <si>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</si>
  <si>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</si>
  <si>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</si>
  <si>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</si>
  <si>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</si>
  <si>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</si>
  <si>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</si>
  <si>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</si>
  <si>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</si>
  <si>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</si>
  <si>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</si>
  <si>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</si>
  <si>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</si>
  <si>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</si>
  <si>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</si>
  <si>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</si>
  <si>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</si>
  <si>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</si>
  <si>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</si>
  <si>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</si>
  <si>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</si>
  <si>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</si>
  <si>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</si>
  <si>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</si>
  <si>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</si>
  <si>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</si>
  <si>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</si>
  <si>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</si>
  <si>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</si>
  <si>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</si>
  <si>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</si>
  <si>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</si>
  <si>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</si>
  <si>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</si>
  <si>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</si>
  <si>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</si>
  <si>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</si>
  <si>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</si>
  <si>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</si>
  <si>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</si>
  <si>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</si>
  <si>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</si>
  <si>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</si>
  <si>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</si>
  <si>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</si>
  <si>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</si>
  <si>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</si>
  <si>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</si>
  <si>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</si>
  <si>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</si>
  <si>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</si>
  <si>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</si>
  <si>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</si>
  <si>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</si>
  <si>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</si>
  <si>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</si>
  <si>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</si>
  <si>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</si>
  <si>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</si>
  <si>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</si>
  <si>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</si>
  <si>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</si>
  <si>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</si>
  <si>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</si>
  <si>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</si>
  <si>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</si>
  <si>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</si>
  <si>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</si>
  <si>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</si>
  <si>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</si>
  <si>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</si>
  <si>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</si>
  <si>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</si>
  <si>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</si>
  <si>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</si>
  <si>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</si>
  <si>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</si>
  <si>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</si>
  <si>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</si>
  <si>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</si>
  <si>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</si>
  <si>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</si>
  <si>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</si>
  <si>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</si>
  <si>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</si>
  <si>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</si>
  <si>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</si>
  <si>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</si>
  <si>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</si>
  <si>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</si>
  <si>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</si>
  <si>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</si>
  <si>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</si>
  <si>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</si>
  <si>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</si>
  <si>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</si>
  <si>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</si>
  <si>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</si>
  <si>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</si>
  <si>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</si>
  <si>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</si>
  <si>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</si>
  <si>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</si>
  <si>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</si>
  <si>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</si>
  <si>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</si>
  <si>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</si>
  <si>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</si>
  <si>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</si>
  <si>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</si>
  <si>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</si>
  <si>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</si>
  <si>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</si>
  <si>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</si>
  <si>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</si>
  <si>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</si>
  <si>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</si>
  <si>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</si>
  <si>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</si>
  <si>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</si>
  <si>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</si>
  <si>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</si>
  <si>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</si>
  <si>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</si>
  <si>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</si>
  <si>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</si>
  <si>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</si>
  <si>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</si>
  <si>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</si>
  <si>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</si>
  <si>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</si>
  <si>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</si>
  <si>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</si>
  <si>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</si>
  <si>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</si>
  <si>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</si>
  <si>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</si>
  <si>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</si>
  <si>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</si>
  <si>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</si>
  <si>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</si>
  <si>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</si>
  <si>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</si>
  <si>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</si>
  <si>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</si>
  <si>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</si>
  <si>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</si>
  <si>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</si>
  <si>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</si>
  <si>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</si>
  <si>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</si>
  <si>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</si>
  <si>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</si>
  <si>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</si>
  <si>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</si>
  <si>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</si>
  <si>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</si>
  <si>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</si>
  <si>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</si>
  <si>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</si>
  <si>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</si>
  <si>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</si>
  <si>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</si>
  <si>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</si>
  <si>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</si>
  <si>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</si>
  <si>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</si>
  <si>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</si>
  <si>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</si>
  <si>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</si>
  <si>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</si>
  <si>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</si>
  <si>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</si>
  <si>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</si>
  <si>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</si>
  <si>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</si>
  <si>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</si>
  <si>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</si>
  <si>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</si>
  <si>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</si>
  <si>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</si>
  <si>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</si>
  <si>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</si>
  <si>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</si>
  <si>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</si>
  <si>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</si>
  <si>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</si>
  <si>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</si>
  <si>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</si>
  <si>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</si>
  <si>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</si>
  <si>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</si>
  <si>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</si>
  <si>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</si>
  <si>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</si>
  <si>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</si>
  <si>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</si>
  <si>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</si>
  <si>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</si>
  <si>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</si>
  <si>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</si>
  <si>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</si>
  <si>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</si>
  <si>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</si>
  <si>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</si>
  <si>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</si>
  <si>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</si>
  <si>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</si>
  <si>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</si>
  <si>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</si>
  <si>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</si>
  <si>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</si>
  <si>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</si>
  <si>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</si>
  <si>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</si>
  <si>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</si>
  <si>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</si>
  <si>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</si>
  <si>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</si>
  <si>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</si>
  <si>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</si>
  <si>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</si>
  <si>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</si>
  <si>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</si>
  <si>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</si>
  <si>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</si>
  <si>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</si>
  <si>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</si>
  <si>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</si>
  <si>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</si>
  <si>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</si>
  <si>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</si>
  <si>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</si>
  <si>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</si>
  <si>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</si>
  <si>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</si>
  <si>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</si>
  <si>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</si>
  <si>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</si>
  <si>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</si>
  <si>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</si>
  <si>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</si>
  <si>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</si>
  <si>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</si>
  <si>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</si>
  <si>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</si>
  <si>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</si>
  <si>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</si>
  <si>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</si>
  <si>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</si>
  <si>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</si>
  <si>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</si>
  <si>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</si>
  <si>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</si>
  <si>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</si>
  <si>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</si>
  <si>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</si>
  <si>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</si>
  <si>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</si>
  <si>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</si>
  <si>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</si>
  <si>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</si>
  <si>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</si>
  <si>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</si>
  <si>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</si>
  <si>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</si>
  <si>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</si>
  <si>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</si>
  <si>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</si>
  <si>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</si>
  <si>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</si>
  <si>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</si>
  <si>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</si>
  <si>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</si>
  <si>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</si>
  <si>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</si>
  <si>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</si>
  <si>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</si>
  <si>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</si>
  <si>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</si>
  <si>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</si>
  <si>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</si>
  <si>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</si>
  <si>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</si>
  <si>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</si>
  <si>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</si>
  <si>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</si>
  <si>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</si>
  <si>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</si>
  <si>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</si>
  <si>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</si>
  <si>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</si>
  <si>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</si>
  <si>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</si>
  <si>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</si>
  <si>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</si>
  <si>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</si>
  <si>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</si>
  <si>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</si>
  <si>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</si>
  <si>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</si>
  <si>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</si>
  <si>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</si>
  <si>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</si>
  <si>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</si>
  <si>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</si>
  <si>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</si>
  <si>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</si>
  <si>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</si>
  <si>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</si>
  <si>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</si>
  <si>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</si>
  <si>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</si>
  <si>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</si>
  <si>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</si>
  <si>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</si>
  <si>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</si>
  <si>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</si>
  <si>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</si>
  <si>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</si>
  <si>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</si>
  <si>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</si>
  <si>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</si>
  <si>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</si>
  <si>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</si>
  <si>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</si>
  <si>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</si>
  <si>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</si>
  <si>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</si>
  <si>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</si>
  <si>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</si>
  <si>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</si>
  <si>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</si>
  <si>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</si>
  <si>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</si>
  <si>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</si>
  <si>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</si>
  <si>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</si>
  <si>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</si>
  <si>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</si>
  <si>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</si>
  <si>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</si>
  <si>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</si>
  <si>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</si>
  <si>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</si>
  <si>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</si>
  <si>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</si>
  <si>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</si>
  <si>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</si>
  <si>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</si>
  <si>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</si>
  <si>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</si>
  <si>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</si>
  <si>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</si>
  <si>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</si>
  <si>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</si>
  <si>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</si>
  <si>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</si>
  <si>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</si>
  <si>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</si>
  <si>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</si>
  <si>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</si>
  <si>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</si>
  <si>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</si>
  <si>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</si>
  <si>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</si>
  <si>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</si>
  <si>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</si>
  <si>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</si>
  <si>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</si>
  <si>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</si>
  <si>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</si>
  <si>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</si>
  <si>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</si>
  <si>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</si>
  <si>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</si>
  <si>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</si>
  <si>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</si>
  <si>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</si>
  <si>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</si>
  <si>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</si>
  <si>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</si>
  <si>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</si>
  <si>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</si>
  <si>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</si>
  <si>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</si>
  <si>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</si>
  <si>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</si>
  <si>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</si>
  <si>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</si>
  <si>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</si>
  <si>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</si>
  <si>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</si>
  <si>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</si>
  <si>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</si>
  <si>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</si>
  <si>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</si>
  <si>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</si>
  <si>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</si>
  <si>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</si>
  <si>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</si>
  <si>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</si>
  <si>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</si>
  <si>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</si>
  <si>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</si>
  <si>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</si>
  <si>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</si>
  <si>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</si>
  <si>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</si>
  <si>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</si>
  <si>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</si>
  <si>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</si>
  <si>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</si>
  <si>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</si>
  <si>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</si>
  <si>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</si>
  <si>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</si>
  <si>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</si>
  <si>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</si>
  <si>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</si>
  <si>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</si>
  <si>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</si>
  <si>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</si>
  <si>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</si>
  <si>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</si>
  <si>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</si>
  <si>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</si>
  <si>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</si>
  <si>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</si>
  <si>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</si>
  <si>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</si>
  <si>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</si>
  <si>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</si>
  <si>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</si>
  <si>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</si>
  <si>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</si>
  <si>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</si>
  <si>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</si>
  <si>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</si>
  <si>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</si>
  <si>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</si>
  <si>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</si>
  <si>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</si>
  <si>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</si>
  <si>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</si>
  <si>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</si>
  <si>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</si>
  <si>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</si>
  <si>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</si>
  <si>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</si>
  <si>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</si>
  <si>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</si>
  <si>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</si>
  <si>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</si>
  <si>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</si>
  <si>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</si>
  <si>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</si>
  <si>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</si>
  <si>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</si>
  <si>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</si>
  <si>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</si>
  <si>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</si>
  <si>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</si>
  <si>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</si>
  <si>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</si>
  <si>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</si>
  <si>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</si>
  <si>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</si>
  <si>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</si>
  <si>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</si>
  <si>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</si>
  <si>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</si>
  <si>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</si>
  <si>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</si>
  <si>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</si>
  <si>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</si>
  <si>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</si>
  <si>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</si>
  <si>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</si>
  <si>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</si>
  <si>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</si>
  <si>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</si>
  <si>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</si>
  <si>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</si>
  <si>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</si>
  <si>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</si>
  <si>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</si>
  <si>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</si>
  <si>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</si>
  <si>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</si>
  <si>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</si>
  <si>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</si>
  <si>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</si>
  <si>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</si>
  <si>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</si>
  <si>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</si>
  <si>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</si>
  <si>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</si>
  <si>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</si>
  <si>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</si>
  <si>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</si>
  <si>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</si>
  <si>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</si>
  <si>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</si>
  <si>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</si>
  <si>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</si>
  <si>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</si>
  <si>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</si>
  <si>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</si>
  <si>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</si>
  <si>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</si>
  <si>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</si>
  <si>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</si>
  <si>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</si>
  <si>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</si>
  <si>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</si>
  <si>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</si>
  <si>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</si>
  <si>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</si>
  <si>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</si>
  <si>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</si>
  <si>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</si>
  <si>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</si>
  <si>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</si>
  <si>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</si>
  <si>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</si>
  <si>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</si>
  <si>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</si>
  <si>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</si>
  <si>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</si>
  <si>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</si>
  <si>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</si>
  <si>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</si>
  <si>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</si>
  <si>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</si>
  <si>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</si>
  <si>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</si>
  <si>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</si>
  <si>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</si>
  <si>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</si>
  <si>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</si>
  <si>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</si>
  <si>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</si>
  <si>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</si>
  <si>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</si>
  <si>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</si>
  <si>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</si>
  <si>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</si>
  <si>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</si>
  <si>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</si>
  <si>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</si>
  <si>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</si>
  <si>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</si>
  <si>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</si>
  <si>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</si>
  <si>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</si>
  <si>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</si>
  <si>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</si>
  <si>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</si>
  <si>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</si>
  <si>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</si>
  <si>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</si>
  <si>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</si>
  <si>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</si>
  <si>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</si>
  <si>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</si>
  <si>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</si>
  <si>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</si>
  <si>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</si>
  <si>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</si>
  <si>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</si>
  <si>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</si>
  <si>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</si>
  <si>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</si>
  <si>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</si>
  <si>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</si>
  <si>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</si>
  <si>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</si>
  <si>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</si>
  <si>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</si>
  <si>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</si>
  <si>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</si>
  <si>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</si>
  <si>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</si>
  <si>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</si>
  <si>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</si>
  <si>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</si>
  <si>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</si>
  <si>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</si>
  <si>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</si>
  <si>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</si>
  <si>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</si>
  <si>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</si>
  <si>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</si>
  <si>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</si>
  <si>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</si>
  <si>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</si>
  <si>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</si>
  <si>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</si>
  <si>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</si>
  <si>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</si>
  <si>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</si>
  <si>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</si>
  <si>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</si>
  <si>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</si>
  <si>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</si>
  <si>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</si>
  <si>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</si>
  <si>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</si>
  <si>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</si>
  <si>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</si>
  <si>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</si>
  <si>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</si>
  <si>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</si>
  <si>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</si>
  <si>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</si>
  <si>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</si>
  <si>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</si>
  <si>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</si>
  <si>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</si>
  <si>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</si>
  <si>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</si>
  <si>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</si>
  <si>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</si>
  <si>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</si>
  <si>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</si>
  <si>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</si>
  <si>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</si>
  <si>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</si>
  <si>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</si>
  <si>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</si>
  <si>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</si>
  <si>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</si>
  <si>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</si>
  <si>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</si>
  <si>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</si>
  <si>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</si>
  <si>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</si>
  <si>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</si>
  <si>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</si>
  <si>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</si>
  <si>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</si>
  <si>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</si>
  <si>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</si>
  <si>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</si>
  <si>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</si>
  <si>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</si>
  <si>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</si>
  <si>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</si>
  <si>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</si>
  <si>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</si>
  <si>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</si>
  <si>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</si>
  <si>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</si>
  <si>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</si>
  <si>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</si>
  <si>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</si>
  <si>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</si>
  <si>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</si>
  <si>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</si>
  <si>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</si>
  <si>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</si>
  <si>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</si>
  <si>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</si>
  <si>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</si>
  <si>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</si>
  <si>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</si>
  <si>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</si>
  <si>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</si>
  <si>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</si>
  <si>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</si>
  <si>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</si>
  <si>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</si>
  <si>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</si>
  <si>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</si>
  <si>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</si>
  <si>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</si>
  <si>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</si>
  <si>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</si>
  <si>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</si>
  <si>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</si>
  <si>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</si>
  <si>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</si>
  <si>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</si>
  <si>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</si>
  <si>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</si>
  <si>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</si>
  <si>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</si>
  <si>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</si>
  <si>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</si>
  <si>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</si>
  <si>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</si>
  <si>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</si>
  <si>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</si>
  <si>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</si>
  <si>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</si>
  <si>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</si>
  <si>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</si>
  <si>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</si>
  <si>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</si>
  <si>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</si>
  <si>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</si>
  <si>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</si>
  <si>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</si>
  <si>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</si>
  <si>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</si>
  <si>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</si>
  <si>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</si>
  <si>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</si>
  <si>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</si>
  <si>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</si>
  <si>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</si>
  <si>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</si>
  <si>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</si>
  <si>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</si>
  <si>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</si>
  <si>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</si>
  <si>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</si>
  <si>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</si>
  <si>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</si>
  <si>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</si>
  <si>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</si>
  <si>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</si>
  <si>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</si>
  <si>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</si>
  <si>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</si>
  <si>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</si>
  <si>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</si>
  <si>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</si>
  <si>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</si>
  <si>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</si>
  <si>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</si>
  <si>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</si>
  <si>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</si>
  <si>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</si>
  <si>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</si>
  <si>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</si>
  <si>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</si>
  <si>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</si>
  <si>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</si>
  <si>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</si>
  <si>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</si>
  <si>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</si>
  <si>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</si>
  <si>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</si>
  <si>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</si>
  <si>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</si>
  <si>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</si>
  <si>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</si>
  <si>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</si>
  <si>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</si>
  <si>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</si>
  <si>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</si>
  <si>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</si>
  <si>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</si>
  <si>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</si>
  <si>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</si>
  <si>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</si>
  <si>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</si>
  <si>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</si>
  <si>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</si>
  <si>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</si>
  <si>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</si>
  <si>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</si>
  <si>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</si>
  <si>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</si>
  <si>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</si>
  <si>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</si>
  <si>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</si>
  <si>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</si>
  <si>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</si>
  <si>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</si>
  <si>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</si>
  <si>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</si>
  <si>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</si>
  <si>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</si>
  <si>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</si>
  <si>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</si>
  <si>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</si>
  <si>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</si>
  <si>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</si>
  <si>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</si>
  <si>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</si>
  <si>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</si>
  <si>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</si>
  <si>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</si>
  <si>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</si>
  <si>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</si>
  <si>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</si>
  <si>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</si>
  <si>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</si>
  <si>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</si>
  <si>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</si>
  <si>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</si>
  <si>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</si>
  <si>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</si>
  <si>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</si>
  <si>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</si>
  <si>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</si>
  <si>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</si>
  <si>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</si>
  <si>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</si>
  <si>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</si>
  <si>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</si>
  <si>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</si>
  <si>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</si>
  <si>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</si>
  <si>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</si>
  <si>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</si>
  <si>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</si>
  <si>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</si>
  <si>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</si>
  <si>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</si>
  <si>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</si>
  <si>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</si>
  <si>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</si>
  <si>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</si>
  <si>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</si>
  <si>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</si>
  <si>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</si>
  <si>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</si>
  <si>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</si>
  <si>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</si>
  <si>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</si>
  <si>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</si>
  <si>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</si>
  <si>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</si>
  <si>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</si>
  <si>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</si>
  <si>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</si>
  <si>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</si>
  <si>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</si>
  <si>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</si>
  <si>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</si>
  <si>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</si>
  <si>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</si>
  <si>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</si>
  <si>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</si>
  <si>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</si>
  <si>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</si>
  <si>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</si>
  <si>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</si>
  <si>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</si>
  <si>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</si>
  <si>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</si>
  <si>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</si>
  <si>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</si>
  <si>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</si>
  <si>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</si>
  <si>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</si>
  <si>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</si>
  <si>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</si>
  <si>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</si>
  <si>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</si>
  <si>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</si>
  <si>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</si>
  <si>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</si>
  <si>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</si>
  <si>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</si>
  <si>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</si>
  <si>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</si>
  <si>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</si>
  <si>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</si>
  <si>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</si>
  <si>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</si>
  <si>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</si>
  <si>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</si>
  <si>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</si>
  <si>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</si>
  <si>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</si>
  <si>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</si>
  <si>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</si>
  <si>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</si>
  <si>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</si>
  <si>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</si>
  <si>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</si>
  <si>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</si>
  <si>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</si>
  <si>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</si>
  <si>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</si>
  <si>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</si>
  <si>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</si>
  <si>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</si>
  <si>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</si>
  <si>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</si>
  <si>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</si>
  <si>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</si>
  <si>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</si>
  <si>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</si>
  <si>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</si>
  <si>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</si>
  <si>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</si>
  <si>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</si>
  <si>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</si>
  <si>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</si>
  <si>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</si>
  <si>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</si>
  <si>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</si>
  <si>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</si>
  <si>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</si>
  <si>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</si>
  <si>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</si>
  <si>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</si>
  <si>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</si>
  <si>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</si>
  <si>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</si>
  <si>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</si>
  <si>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</si>
  <si>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</si>
  <si>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</si>
  <si>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</si>
  <si>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</si>
  <si>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</si>
  <si>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</si>
  <si>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</si>
  <si>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</si>
  <si>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</si>
  <si>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</si>
  <si>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</si>
  <si>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</si>
  <si>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</si>
  <si>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</si>
  <si>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</si>
  <si>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</si>
  <si>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</si>
  <si>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</si>
  <si>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</si>
  <si>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</si>
  <si>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</si>
  <si>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</si>
  <si>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</si>
  <si>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</si>
  <si>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</si>
  <si>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</si>
  <si>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</si>
  <si>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</si>
  <si>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</si>
  <si>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</si>
  <si>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</si>
  <si>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</si>
  <si>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</si>
  <si>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</si>
  <si>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</si>
  <si>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</si>
  <si>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</si>
  <si>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</si>
  <si>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</si>
  <si>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</si>
  <si>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</si>
  <si>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</si>
  <si>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</si>
  <si>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</si>
  <si>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</si>
  <si>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</si>
  <si>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</si>
  <si>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</si>
  <si>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</si>
  <si>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</si>
  <si>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</si>
  <si>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</si>
  <si>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</si>
  <si>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</si>
  <si>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</si>
  <si>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</si>
  <si>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</si>
  <si>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</si>
  <si>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</si>
  <si>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</si>
  <si>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</si>
  <si>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</si>
  <si>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</si>
  <si>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</si>
  <si>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</si>
  <si>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</si>
  <si>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</si>
  <si>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</si>
  <si>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</si>
  <si>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</si>
  <si>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</si>
  <si>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</si>
  <si>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</si>
  <si>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</si>
  <si>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</si>
  <si>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</si>
  <si>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</si>
  <si>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</si>
  <si>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</si>
  <si>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</si>
  <si>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</si>
  <si>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</si>
  <si>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</si>
  <si>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</si>
  <si>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</si>
  <si>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</si>
  <si>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</si>
  <si>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</si>
  <si>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</si>
  <si>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</si>
  <si>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</si>
  <si>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</si>
  <si>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</si>
  <si>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</si>
  <si>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</si>
  <si>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</si>
  <si>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</si>
  <si>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</si>
  <si>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</si>
  <si>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</si>
  <si>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</si>
  <si>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</si>
  <si>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</si>
  <si>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</si>
  <si>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</si>
  <si>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</si>
  <si>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</si>
  <si>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</si>
  <si>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</si>
  <si>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</si>
  <si>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</si>
  <si>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</si>
  <si>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</si>
  <si>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</si>
  <si>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</si>
  <si>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</si>
  <si>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</si>
  <si>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</si>
  <si>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</si>
  <si>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</si>
  <si>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</si>
  <si>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</si>
  <si>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</si>
  <si>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</si>
  <si>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</si>
  <si>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</si>
  <si>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</si>
  <si>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</si>
  <si>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</si>
  <si>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</si>
  <si>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</si>
  <si>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</si>
  <si>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</si>
  <si>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</si>
  <si>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</si>
  <si>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</si>
  <si>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</si>
  <si>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</si>
  <si>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</si>
  <si>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</si>
  <si>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</si>
  <si>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</si>
  <si>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</si>
  <si>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</si>
  <si>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</si>
  <si>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</si>
  <si>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</si>
  <si>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</si>
  <si>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</si>
  <si>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</si>
  <si>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</si>
  <si>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</si>
  <si>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</si>
  <si>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</si>
  <si>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</si>
  <si>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</si>
  <si>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</si>
  <si>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</si>
  <si>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</si>
  <si>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</si>
  <si>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</si>
  <si>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</si>
  <si>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</si>
  <si>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</si>
  <si>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</si>
  <si>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</si>
  <si>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</si>
  <si>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</si>
  <si>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</si>
  <si>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</si>
  <si>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</si>
  <si>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</si>
  <si>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</si>
  <si>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</si>
  <si>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</si>
  <si>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</si>
  <si>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</si>
  <si>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</si>
  <si>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</si>
  <si>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</si>
  <si>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</si>
  <si>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</si>
  <si>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</si>
  <si>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</si>
  <si>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</si>
  <si>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</si>
  <si>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</si>
  <si>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</si>
  <si>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</si>
  <si>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</si>
  <si>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</si>
  <si>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</si>
  <si>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</si>
  <si>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</si>
  <si>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</si>
  <si>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</si>
  <si>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</si>
  <si>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</si>
  <si>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</si>
  <si>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</si>
  <si>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</si>
  <si>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</si>
  <si>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</si>
  <si>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</si>
  <si>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</si>
  <si>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</si>
  <si>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</si>
  <si>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</si>
  <si>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</si>
  <si>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</si>
  <si>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</si>
  <si>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</si>
  <si>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</si>
  <si>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</si>
  <si>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</si>
  <si>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</si>
  <si>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</si>
  <si>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</si>
  <si>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</si>
  <si>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</si>
  <si>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</si>
  <si>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</si>
  <si>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</si>
  <si>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</si>
  <si>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</si>
  <si>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</si>
  <si>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</si>
  <si>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</si>
  <si>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</si>
  <si>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</si>
  <si>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</si>
  <si>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</si>
  <si>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</si>
  <si>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</si>
  <si>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</si>
  <si>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</si>
  <si>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</si>
  <si>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</si>
  <si>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</si>
  <si>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</si>
  <si>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</si>
  <si>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</si>
  <si>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</si>
  <si>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</si>
  <si>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</si>
  <si>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</si>
  <si>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</si>
  <si>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</si>
  <si>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</si>
  <si>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</si>
  <si>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</si>
  <si>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</si>
  <si>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</si>
  <si>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</si>
  <si>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</si>
  <si>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</si>
  <si>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</si>
  <si>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</si>
  <si>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</si>
  <si>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</si>
  <si>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</si>
  <si>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</si>
  <si>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</si>
  <si>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</si>
  <si>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</si>
  <si>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</si>
  <si>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</si>
  <si>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</si>
  <si>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</si>
  <si>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</si>
  <si>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</si>
  <si>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</si>
  <si>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</si>
  <si>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</si>
  <si>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</si>
  <si>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</si>
  <si>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</si>
  <si>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</si>
  <si>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</si>
  <si>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</si>
  <si>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</si>
  <si>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</si>
  <si>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</si>
  <si>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</si>
  <si>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</si>
  <si>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</si>
  <si>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</si>
  <si>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</si>
  <si>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</si>
  <si>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</si>
  <si>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</si>
  <si>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</si>
  <si>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</si>
  <si>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</si>
  <si>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</si>
  <si>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</si>
  <si>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</si>
  <si>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</si>
  <si>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</si>
  <si>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</si>
  <si>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</si>
  <si>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</si>
  <si>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</si>
  <si>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</si>
  <si>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</si>
  <si>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</si>
  <si>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</si>
  <si>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</si>
  <si>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</si>
  <si>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</si>
  <si>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</si>
  <si>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</si>
  <si>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</si>
  <si>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</si>
  <si>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</si>
  <si>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</si>
  <si>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</si>
  <si>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</si>
  <si>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</si>
  <si>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</si>
  <si>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</si>
  <si>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</si>
  <si>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</si>
  <si>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</si>
  <si>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</si>
  <si>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</si>
  <si>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</si>
  <si>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</si>
  <si>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</si>
  <si>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</si>
  <si>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</si>
  <si>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</si>
  <si>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</si>
  <si>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</si>
  <si>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</si>
  <si>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</si>
  <si>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</si>
  <si>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</si>
  <si>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</si>
  <si>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</si>
  <si>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</si>
  <si>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</si>
  <si>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</si>
  <si>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</si>
  <si>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</si>
  <si>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</si>
  <si>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</si>
  <si>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</si>
  <si>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</si>
  <si>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</si>
  <si>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</si>
  <si>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</si>
  <si>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</si>
  <si>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</si>
  <si>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</si>
  <si>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</si>
  <si>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</si>
  <si>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</si>
  <si>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</si>
  <si>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</si>
  <si>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</si>
  <si>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</si>
  <si>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</si>
  <si>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</si>
  <si>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</si>
  <si>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</si>
  <si>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</si>
  <si>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</si>
  <si>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</si>
  <si>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</si>
  <si>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</si>
  <si>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</si>
  <si>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</si>
  <si>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</si>
  <si>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</si>
  <si>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</si>
  <si>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</si>
  <si>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</si>
  <si>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</si>
  <si>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</si>
  <si>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</si>
  <si>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</si>
  <si>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</si>
  <si>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</si>
  <si>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</si>
  <si>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</si>
  <si>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</si>
  <si>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</si>
  <si>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</si>
  <si>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</si>
  <si>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</si>
  <si>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</si>
  <si>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</si>
  <si>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</si>
  <si>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</si>
  <si>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</si>
  <si>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</si>
  <si>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</si>
  <si>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</si>
  <si>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</si>
  <si>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</si>
  <si>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</si>
  <si>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</si>
  <si>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</si>
  <si>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</si>
  <si>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</si>
  <si>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</si>
  <si>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</si>
  <si>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</si>
  <si>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</si>
  <si>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</si>
  <si>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</si>
  <si>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</si>
  <si>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</si>
  <si>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</si>
  <si>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</si>
  <si>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</si>
  <si>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</si>
  <si>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</si>
  <si>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</si>
  <si>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</si>
  <si>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</si>
  <si>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</si>
  <si>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</si>
  <si>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</si>
  <si>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</si>
  <si>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</si>
  <si>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</si>
  <si>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</si>
  <si>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</si>
  <si>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</si>
  <si>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</si>
  <si>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</si>
  <si>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</si>
  <si>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</si>
  <si>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</si>
  <si>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</si>
  <si>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</si>
  <si>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</si>
  <si>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</si>
  <si>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</si>
  <si>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</si>
  <si>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</si>
  <si>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</si>
  <si>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</si>
  <si>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</si>
  <si>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</si>
  <si>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</si>
  <si>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</si>
  <si>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</si>
  <si>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</si>
  <si>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</si>
  <si>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</si>
  <si>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</si>
  <si>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</si>
  <si>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</si>
  <si>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</si>
  <si>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</si>
  <si>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</si>
  <si>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</si>
  <si>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</si>
  <si>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</si>
  <si>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</si>
  <si>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</si>
  <si>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</si>
  <si>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</si>
  <si>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</si>
  <si>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</si>
  <si>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</si>
  <si>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</si>
  <si>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</si>
  <si>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</si>
  <si>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</si>
  <si>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</si>
  <si>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</si>
  <si>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</si>
  <si>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</si>
  <si>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</si>
  <si>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</si>
  <si>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</si>
  <si>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</si>
  <si>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</si>
  <si>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</si>
  <si>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</si>
  <si>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</si>
  <si>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</si>
  <si>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</si>
  <si>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</si>
  <si>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</si>
  <si>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</si>
  <si>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</si>
  <si>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</si>
  <si>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</si>
  <si>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</si>
  <si>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</si>
  <si>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</si>
  <si>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</si>
  <si>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</si>
  <si>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</si>
  <si>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</si>
  <si>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</si>
  <si>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</si>
  <si>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</si>
  <si>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</si>
  <si>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</si>
  <si>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</si>
  <si>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</si>
  <si>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</si>
  <si>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</si>
  <si>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</si>
  <si>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</si>
  <si>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</si>
  <si>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</si>
  <si>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</si>
  <si>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</si>
  <si>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</si>
  <si>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</si>
  <si>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</si>
  <si>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</si>
  <si>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</si>
  <si>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</si>
  <si>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</si>
  <si>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</si>
  <si>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</si>
  <si>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</si>
  <si>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</si>
  <si>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</si>
  <si>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</si>
  <si>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</si>
  <si>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</si>
  <si>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</si>
  <si>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</si>
  <si>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</si>
  <si>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</si>
  <si>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</si>
  <si>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</si>
  <si>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</si>
  <si>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</si>
  <si>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</si>
  <si>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</si>
  <si>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</si>
  <si>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</si>
  <si>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</si>
  <si>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</si>
  <si>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</si>
  <si>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</si>
  <si>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</si>
  <si>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</si>
  <si>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</si>
  <si>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</si>
  <si>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</si>
  <si>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</si>
  <si>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</si>
  <si>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</si>
  <si>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</si>
  <si>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</si>
  <si>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</si>
  <si>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</si>
  <si>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</si>
  <si>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</si>
  <si>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</si>
  <si>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</si>
  <si>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</si>
  <si>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</si>
  <si>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</si>
  <si>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</si>
  <si>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</si>
  <si>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</si>
  <si>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</si>
  <si>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</si>
  <si>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</si>
  <si>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</si>
  <si>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</si>
  <si>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</si>
  <si>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</si>
  <si>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</si>
  <si>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</si>
  <si>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</si>
  <si>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</si>
  <si>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</si>
  <si>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</si>
  <si>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</si>
  <si>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</si>
  <si>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</si>
  <si>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</si>
  <si>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</si>
  <si>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</si>
  <si>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</si>
  <si>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</si>
  <si>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</si>
  <si>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</si>
  <si>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</si>
  <si>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</si>
  <si>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</si>
  <si>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</si>
  <si>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</si>
  <si>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</si>
  <si>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</si>
  <si>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</si>
  <si>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</si>
  <si>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</si>
  <si>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</si>
  <si>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</si>
  <si>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</si>
  <si>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</si>
  <si>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</si>
  <si>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</si>
  <si>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</si>
  <si>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</si>
  <si>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</si>
  <si>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</si>
  <si>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</si>
  <si>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</si>
  <si>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</si>
  <si>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</si>
  <si>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</si>
  <si>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</si>
  <si>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</si>
  <si>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</si>
  <si>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</si>
  <si>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</si>
  <si>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</si>
  <si>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</si>
  <si>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</si>
  <si>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</si>
  <si>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</si>
  <si>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</si>
  <si>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</si>
  <si>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</si>
  <si>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</si>
  <si>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</si>
  <si>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</si>
  <si>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</si>
  <si>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</si>
  <si>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</si>
  <si>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</si>
  <si>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</si>
  <si>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</si>
  <si>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</si>
  <si>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</si>
  <si>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</si>
  <si>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</si>
  <si>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</si>
  <si>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</si>
  <si>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</si>
  <si>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</si>
  <si>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</si>
  <si>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</si>
  <si>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</si>
  <si>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</si>
  <si>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</si>
  <si>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</si>
  <si>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</si>
  <si>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</si>
  <si>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</si>
  <si>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</si>
  <si>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</si>
  <si>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</si>
  <si>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</si>
  <si>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</si>
  <si>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</si>
  <si>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</si>
  <si>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</si>
  <si>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</si>
  <si>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</si>
  <si>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</si>
  <si>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</si>
  <si>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</si>
  <si>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</si>
  <si>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</si>
  <si>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</si>
  <si>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</si>
  <si>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</si>
  <si>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</si>
  <si>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</si>
  <si>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</si>
  <si>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</si>
  <si>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</si>
  <si>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</si>
  <si>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</si>
  <si>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</si>
  <si>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</si>
  <si>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</si>
  <si>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</si>
  <si>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</si>
  <si>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</si>
  <si>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</si>
  <si>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</si>
  <si>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</si>
  <si>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</si>
  <si>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</si>
  <si>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</si>
  <si>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</si>
  <si>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</si>
  <si>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</si>
  <si>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</si>
  <si>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</si>
  <si>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</si>
  <si>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</si>
  <si>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</si>
  <si>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</si>
  <si>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</si>
  <si>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</si>
  <si>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</si>
  <si>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</si>
  <si>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</si>
  <si>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</si>
  <si>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</si>
  <si>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</si>
  <si>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</si>
  <si>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</si>
  <si>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</si>
  <si>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</si>
  <si>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</si>
  <si>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</si>
  <si>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</si>
  <si>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</si>
  <si>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</si>
  <si>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</si>
  <si>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</si>
  <si>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</si>
  <si>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</si>
  <si>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</si>
  <si>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</si>
  <si>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</si>
  <si>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</si>
  <si>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</si>
  <si>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</si>
  <si>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</si>
  <si>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</si>
  <si>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</si>
  <si>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</si>
  <si>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</si>
  <si>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</si>
  <si>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</si>
  <si>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</si>
  <si>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</si>
  <si>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</si>
  <si>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</si>
  <si>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</si>
  <si>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</si>
  <si>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</si>
  <si>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</si>
  <si>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</si>
  <si>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</si>
  <si>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</si>
  <si>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</si>
  <si>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</si>
  <si>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</si>
  <si>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</si>
  <si>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</si>
  <si>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</si>
  <si>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</si>
  <si>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</si>
  <si>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</si>
  <si>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</si>
  <si>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</si>
  <si>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</si>
  <si>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</si>
  <si>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</si>
  <si>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</si>
  <si>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</si>
  <si>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</si>
  <si>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</si>
  <si>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</si>
  <si>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</si>
  <si>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</si>
  <si>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</si>
  <si>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</si>
  <si>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</si>
  <si>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</si>
  <si>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</si>
  <si>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</si>
  <si>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</si>
  <si>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</si>
  <si>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</si>
  <si>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</si>
  <si>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</si>
  <si>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</si>
  <si>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</si>
  <si>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</si>
  <si>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</si>
  <si>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</si>
  <si>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</si>
  <si>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</si>
  <si>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</si>
  <si>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</si>
  <si>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</si>
  <si>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</si>
  <si>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</si>
  <si>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</si>
  <si>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</si>
  <si>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</si>
  <si>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</si>
  <si>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</si>
  <si>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</si>
  <si>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</si>
  <si>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</si>
  <si>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</si>
  <si>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</si>
  <si>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</si>
  <si>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</si>
  <si>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</si>
  <si>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</si>
  <si>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</si>
  <si>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</si>
  <si>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</si>
  <si>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</si>
  <si>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</si>
  <si>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</si>
  <si>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</si>
  <si>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</si>
  <si>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</si>
  <si>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</si>
  <si>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</si>
  <si>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</si>
  <si>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</si>
  <si>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</si>
  <si>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</si>
  <si>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</si>
  <si>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</si>
  <si>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</si>
  <si>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</si>
  <si>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</si>
  <si>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</si>
  <si>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</si>
  <si>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</si>
  <si>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</si>
  <si>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</si>
  <si>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</si>
  <si>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</si>
  <si>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</si>
  <si>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</si>
  <si>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</si>
  <si>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</si>
  <si>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</si>
  <si>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</si>
  <si>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</si>
  <si>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</si>
  <si>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</si>
  <si>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</si>
  <si>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</si>
  <si>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</si>
  <si>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</si>
  <si>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</si>
  <si>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</si>
  <si>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</si>
  <si>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</si>
  <si>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</si>
  <si>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</si>
  <si>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</si>
  <si>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</si>
  <si>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</si>
  <si>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</si>
  <si>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</si>
  <si>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</si>
  <si>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</si>
  <si>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</si>
  <si>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</si>
  <si>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</si>
  <si>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</si>
  <si>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</si>
  <si>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</si>
  <si>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</si>
  <si>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</si>
  <si>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</si>
  <si>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</si>
  <si>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</si>
  <si>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</si>
  <si>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</si>
  <si>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</si>
  <si>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</si>
  <si>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</si>
  <si>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</si>
  <si>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</si>
  <si>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</si>
  <si>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</si>
  <si>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</si>
  <si>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</si>
  <si>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</si>
  <si>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</si>
  <si>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</si>
  <si>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</si>
  <si>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</si>
  <si>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</si>
  <si>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</si>
  <si>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</si>
  <si>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</si>
  <si>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</si>
  <si>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</si>
  <si>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</si>
  <si>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</si>
  <si>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</si>
  <si>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</si>
  <si>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</si>
  <si>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</si>
  <si>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</si>
  <si>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</si>
  <si>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</si>
  <si>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</si>
  <si>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</si>
  <si>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</si>
  <si>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</si>
  <si>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</si>
  <si>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</si>
  <si>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</si>
  <si>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</si>
  <si>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</si>
  <si>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</si>
  <si>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</si>
  <si>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</si>
  <si>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</si>
  <si>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</si>
  <si>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</si>
  <si>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</si>
  <si>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</si>
  <si>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</si>
  <si>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</si>
  <si>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</si>
  <si>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</si>
  <si>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</si>
  <si>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</si>
  <si>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</si>
  <si>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</si>
  <si>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</si>
  <si>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</si>
  <si>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</si>
  <si>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</si>
  <si>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</si>
  <si>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</si>
  <si>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</si>
  <si>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</si>
  <si>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</si>
  <si>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</si>
  <si>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</si>
  <si>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</si>
  <si>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</si>
  <si>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</si>
  <si>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</si>
  <si>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</si>
  <si>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</si>
  <si>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</si>
  <si>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</si>
  <si>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</si>
  <si>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</si>
  <si>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</si>
  <si>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</si>
  <si>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</si>
  <si>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</si>
  <si>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</si>
  <si>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</si>
  <si>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</si>
  <si>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</si>
  <si>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</si>
  <si>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</si>
  <si>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</si>
  <si>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</si>
  <si>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</si>
  <si>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</si>
  <si>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</si>
  <si>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</si>
  <si>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</si>
  <si>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</si>
  <si>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</si>
  <si>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</si>
  <si>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</si>
  <si>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</si>
  <si>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</si>
  <si>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</si>
  <si>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</si>
  <si>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</si>
  <si>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</si>
  <si>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</si>
  <si>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</si>
  <si>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</si>
  <si>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</si>
  <si>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</si>
  <si>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</si>
  <si>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</si>
  <si>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</si>
  <si>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</si>
  <si>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</si>
  <si>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</si>
  <si>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</si>
  <si>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</si>
  <si>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</si>
  <si>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</si>
  <si>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</si>
  <si>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</si>
  <si>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</si>
  <si>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</si>
  <si>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</si>
  <si>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</si>
  <si>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</si>
  <si>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</si>
  <si>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</si>
  <si>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</si>
  <si>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</si>
  <si>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</si>
  <si>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</si>
  <si>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</si>
  <si>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</si>
  <si>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</si>
  <si>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</si>
  <si>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</si>
  <si>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</si>
  <si>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</si>
  <si>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</si>
  <si>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</si>
  <si>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</si>
  <si>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</si>
  <si>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</si>
  <si>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</si>
  <si>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</si>
  <si>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</si>
  <si>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</si>
  <si>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</si>
  <si>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</si>
  <si>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</si>
  <si>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</si>
  <si>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</si>
  <si>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</si>
  <si>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</si>
  <si>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</si>
  <si>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</si>
  <si>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</si>
  <si>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</si>
  <si>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</si>
  <si>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</si>
  <si>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</si>
  <si>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</si>
  <si>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</si>
  <si>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</si>
  <si>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</si>
  <si>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</si>
  <si>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</si>
  <si>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</si>
  <si>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</si>
  <si>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</si>
  <si>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</si>
  <si>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</si>
  <si>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</si>
  <si>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</si>
  <si>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</si>
  <si>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</si>
  <si>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</si>
  <si>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</si>
  <si>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</si>
  <si>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</si>
  <si>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</si>
  <si>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</si>
  <si>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</si>
  <si>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</si>
  <si>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</si>
  <si>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</si>
  <si>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</si>
  <si>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</si>
  <si>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</si>
  <si>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</si>
  <si>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</si>
  <si>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</si>
  <si>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</si>
  <si>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</si>
  <si>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</si>
  <si>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</si>
  <si>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</si>
  <si>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</si>
  <si>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</si>
  <si>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</si>
  <si>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</si>
  <si>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</si>
  <si>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</si>
  <si>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</si>
  <si>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</si>
  <si>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</si>
  <si>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</si>
  <si>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</si>
  <si>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</si>
  <si>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</si>
  <si>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</si>
  <si>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</si>
  <si>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</si>
  <si>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</si>
  <si>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</si>
  <si>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</si>
  <si>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</si>
  <si>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</si>
  <si>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</si>
  <si>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</si>
  <si>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</si>
  <si>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</si>
  <si>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</si>
  <si>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</si>
  <si>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</si>
  <si>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</si>
  <si>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</si>
  <si>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</si>
  <si>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</si>
  <si>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</si>
  <si>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</si>
  <si>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</si>
  <si>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</si>
  <si>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</si>
  <si>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</si>
  <si>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</si>
  <si>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</si>
  <si>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</si>
  <si>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</si>
  <si>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</si>
  <si>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</si>
  <si>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</si>
  <si>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</si>
  <si>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</si>
  <si>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</si>
  <si>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</si>
  <si>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</si>
  <si>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</si>
  <si>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</si>
  <si>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</si>
  <si>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</si>
  <si>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</si>
  <si>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</si>
  <si>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</si>
  <si>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</si>
  <si>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</si>
  <si>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</si>
  <si>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</si>
  <si>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</si>
  <si>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</si>
  <si>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</si>
  <si>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</si>
  <si>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</si>
  <si>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</si>
  <si>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</si>
  <si>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</si>
  <si>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</si>
  <si>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</si>
  <si>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</si>
  <si>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</si>
  <si>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</si>
  <si>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</si>
  <si>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</si>
  <si>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</si>
  <si>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</si>
  <si>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</si>
  <si>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</si>
  <si>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</si>
  <si>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</si>
  <si>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</si>
  <si>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</si>
  <si>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</si>
  <si>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</si>
  <si>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</si>
  <si>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</si>
  <si>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</si>
  <si>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</si>
  <si>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</si>
  <si>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</si>
  <si>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</si>
  <si>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</si>
  <si>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</si>
  <si>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</si>
  <si>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</si>
  <si>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</si>
  <si>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</si>
  <si>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</si>
  <si>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</si>
  <si>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</si>
  <si>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</si>
  <si>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</si>
  <si>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</si>
  <si>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</si>
  <si>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</si>
  <si>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</si>
  <si>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</si>
  <si>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</si>
  <si>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</si>
  <si>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</si>
  <si>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</si>
  <si>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</si>
  <si>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</si>
  <si>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</si>
  <si>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</si>
  <si>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</si>
  <si>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</si>
  <si>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</si>
  <si>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</si>
  <si>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</si>
  <si>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</si>
  <si>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</si>
  <si>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</si>
  <si>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</si>
  <si>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</si>
  <si>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</si>
  <si>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</si>
  <si>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</si>
  <si>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</si>
  <si>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</si>
  <si>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</si>
  <si>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</si>
  <si>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</si>
  <si>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</si>
  <si>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</si>
  <si>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</si>
  <si>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</si>
  <si>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</si>
  <si>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</si>
  <si>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</si>
  <si>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</si>
  <si>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</si>
  <si>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</si>
  <si>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</si>
  <si>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</si>
  <si>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</si>
  <si>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</si>
  <si>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</si>
  <si>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</si>
  <si>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</si>
  <si>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</si>
  <si>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</si>
  <si>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</si>
  <si>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</si>
  <si>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</si>
  <si>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</si>
  <si>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</si>
  <si>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</si>
  <si>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</si>
  <si>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</si>
  <si>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</si>
  <si>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</si>
  <si>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</si>
  <si>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</si>
  <si>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</si>
  <si>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</si>
  <si>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</si>
  <si>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</si>
  <si>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</si>
  <si>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</si>
  <si>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</si>
  <si>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</si>
  <si>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</si>
  <si>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</si>
  <si>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</si>
  <si>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</si>
  <si>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</si>
  <si>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</si>
  <si>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</si>
  <si>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</si>
  <si>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</si>
  <si>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</si>
  <si>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</si>
  <si>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</si>
  <si>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</si>
  <si>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</si>
  <si>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</si>
  <si>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</si>
  <si>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</si>
  <si>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</si>
  <si>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</si>
  <si>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</si>
  <si>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</si>
  <si>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</si>
  <si>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</si>
  <si>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</si>
  <si>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</si>
  <si>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</si>
  <si>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</si>
  <si>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</si>
  <si>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</si>
  <si>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</si>
  <si>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</si>
  <si>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</si>
  <si>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</si>
  <si>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</si>
  <si>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</si>
  <si>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</si>
  <si>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</si>
  <si>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</si>
  <si>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</si>
  <si>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</si>
  <si>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</si>
  <si>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</si>
  <si>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</si>
  <si>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</si>
  <si>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</si>
  <si>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</si>
  <si>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</si>
  <si>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</si>
  <si>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</si>
  <si>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</si>
  <si>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</si>
  <si>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</si>
  <si>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</si>
  <si>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</si>
  <si>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</si>
  <si>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</si>
  <si>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</si>
  <si>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</si>
  <si>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</si>
  <si>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</si>
  <si>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</si>
  <si>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</si>
  <si>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</si>
  <si>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</si>
  <si>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</si>
  <si>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</si>
  <si>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</si>
  <si>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</si>
  <si>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</si>
  <si>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</si>
  <si>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</si>
  <si>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</si>
  <si>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</si>
  <si>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</si>
  <si>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</si>
  <si>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</si>
  <si>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</si>
  <si>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</si>
  <si>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</si>
  <si>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</si>
  <si>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</si>
  <si>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</si>
  <si>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</si>
  <si>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</si>
  <si>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</si>
  <si>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</si>
  <si>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</si>
  <si>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</si>
  <si>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</si>
  <si>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</si>
  <si>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</si>
  <si>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</si>
  <si>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</si>
  <si>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</si>
  <si>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</si>
  <si>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</si>
  <si>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</si>
  <si>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</si>
  <si>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</si>
  <si>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</si>
  <si>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</si>
  <si>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</si>
  <si>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</si>
  <si>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</si>
  <si>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</si>
  <si>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</si>
  <si>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</si>
  <si>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</si>
  <si>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</si>
  <si>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</si>
  <si>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</si>
  <si>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</si>
  <si>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</si>
  <si>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</si>
  <si>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</si>
  <si>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</si>
  <si>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</si>
  <si>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</si>
  <si>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</si>
  <si>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</si>
  <si>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</si>
  <si>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</si>
  <si>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</si>
  <si>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</si>
  <si>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</si>
  <si>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</si>
  <si>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</si>
  <si>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</si>
  <si>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</si>
  <si>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</si>
  <si>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</si>
  <si>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</si>
  <si>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</si>
  <si>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</si>
  <si>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</si>
  <si>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</si>
  <si>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</si>
  <si>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</si>
  <si>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</si>
  <si>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</si>
  <si>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</si>
  <si>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</si>
  <si>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</si>
  <si>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</si>
  <si>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</si>
  <si>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</si>
  <si>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</si>
  <si>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</si>
  <si>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</si>
  <si>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</si>
  <si>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</si>
  <si>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</si>
  <si>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</si>
  <si>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</si>
  <si>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</si>
  <si>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</si>
  <si>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</si>
  <si>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</si>
  <si>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</si>
  <si>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</si>
  <si>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</si>
  <si>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</si>
  <si>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</si>
  <si>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</si>
  <si>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</si>
  <si>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</si>
  <si>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</si>
  <si>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</si>
  <si>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</si>
  <si>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</si>
  <si>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</si>
  <si>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</si>
  <si>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</si>
  <si>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</si>
  <si>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</si>
  <si>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</si>
  <si>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</si>
  <si>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</si>
  <si>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</si>
  <si>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</si>
  <si>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</si>
  <si>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</si>
  <si>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</si>
  <si>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</si>
  <si>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</si>
  <si>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</si>
  <si>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</si>
  <si>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</si>
  <si>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</si>
  <si>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</si>
  <si>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</si>
  <si>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</si>
  <si>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</si>
  <si>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</si>
  <si>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</si>
  <si>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</si>
  <si>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</si>
  <si>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</si>
  <si>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</si>
  <si>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</si>
  <si>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</si>
  <si>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</si>
  <si>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</si>
  <si>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</si>
  <si>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</si>
  <si>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</si>
  <si>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</si>
  <si>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</si>
  <si>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</si>
  <si>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</si>
  <si>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</si>
  <si>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</si>
  <si>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</si>
  <si>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</si>
  <si>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</si>
  <si>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</si>
  <si>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</si>
  <si>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</si>
  <si>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</si>
  <si>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</si>
  <si>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</si>
  <si>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</si>
  <si>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</si>
  <si>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</si>
  <si>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</si>
  <si>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</si>
  <si>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</si>
  <si>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</si>
  <si>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</si>
  <si>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</si>
  <si>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</si>
  <si>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</si>
  <si>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</si>
  <si>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</si>
  <si>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</si>
  <si>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</si>
  <si>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</si>
  <si>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</si>
  <si>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</si>
  <si>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</si>
  <si>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</si>
  <si>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</si>
  <si>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</si>
  <si>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</si>
  <si>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</si>
  <si>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</si>
  <si>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</si>
  <si>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</si>
  <si>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</si>
  <si>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</si>
  <si>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</si>
  <si>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</si>
  <si>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</si>
  <si>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</si>
  <si>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</si>
  <si>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</si>
  <si>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</si>
  <si>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</si>
  <si>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</si>
  <si>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</si>
  <si>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</si>
  <si>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</si>
  <si>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</si>
  <si>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</si>
  <si>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</si>
  <si>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</si>
  <si>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</si>
  <si>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</si>
  <si>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</si>
  <si>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</si>
  <si>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</si>
  <si>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</si>
  <si>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</si>
  <si>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</si>
  <si>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</si>
  <si>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</si>
  <si>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</si>
  <si>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</si>
  <si>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</si>
  <si>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</si>
  <si>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</si>
  <si>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</si>
  <si>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</si>
  <si>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</si>
  <si>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</si>
  <si>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</si>
  <si>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</si>
  <si>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</si>
  <si>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</si>
  <si>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</si>
  <si>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</si>
  <si>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</si>
  <si>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</si>
  <si>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</si>
  <si>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</si>
  <si>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</si>
  <si>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</si>
  <si>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</si>
  <si>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</si>
  <si>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</si>
  <si>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</si>
  <si>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</si>
  <si>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</si>
  <si>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</si>
  <si>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</si>
  <si>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</si>
  <si>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</si>
  <si>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</si>
  <si>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</si>
  <si>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</si>
  <si>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</si>
  <si>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</si>
  <si>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</si>
  <si>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</si>
  <si>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</si>
  <si>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</si>
  <si>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</si>
  <si>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</si>
  <si>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</si>
  <si>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</si>
  <si>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</si>
  <si>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</si>
  <si>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</si>
  <si>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</si>
  <si>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</si>
  <si>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</si>
  <si>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</si>
  <si>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</si>
  <si>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</si>
  <si>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</si>
  <si>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</si>
  <si>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</si>
  <si>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</si>
  <si>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</si>
  <si>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</si>
  <si>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</si>
  <si>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</si>
  <si>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</si>
  <si>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</si>
  <si>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</si>
  <si>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</si>
  <si>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</si>
  <si>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</si>
  <si>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</si>
  <si>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</si>
  <si>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</si>
  <si>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</si>
  <si>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</si>
  <si>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</si>
  <si>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</si>
  <si>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</si>
  <si>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</si>
  <si>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</si>
  <si>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</si>
  <si>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</si>
  <si>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</si>
  <si>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</si>
  <si>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</si>
  <si>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</si>
  <si>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</si>
  <si>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</si>
  <si>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</si>
  <si>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</si>
  <si>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</si>
  <si>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</si>
  <si>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</si>
  <si>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</si>
  <si>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</si>
  <si>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</si>
  <si>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</si>
  <si>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</si>
  <si>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</si>
  <si>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</si>
  <si>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</si>
  <si>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</si>
  <si>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</si>
  <si>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</si>
  <si>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</si>
  <si>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</si>
  <si>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</si>
  <si>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</si>
  <si>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</si>
  <si>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</si>
  <si>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</si>
  <si>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</si>
  <si>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</si>
  <si>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</si>
  <si>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</si>
  <si>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</si>
  <si>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</si>
  <si>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</si>
  <si>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</si>
  <si>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</si>
  <si>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</si>
  <si>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</si>
  <si>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</si>
  <si>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</si>
  <si>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</si>
  <si>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</si>
  <si>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</si>
  <si>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</si>
  <si>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</si>
  <si>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</si>
  <si>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</si>
  <si>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</si>
  <si>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</si>
  <si>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</si>
  <si>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</si>
  <si>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</si>
  <si>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</si>
  <si>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</si>
  <si>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</si>
  <si>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</si>
  <si>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</si>
  <si>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</si>
  <si>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</si>
  <si>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</si>
  <si>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</si>
  <si>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</si>
  <si>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</si>
  <si>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</si>
  <si>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</si>
  <si>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</si>
  <si>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</si>
  <si>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</si>
  <si>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</si>
  <si>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</si>
  <si>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</si>
  <si>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</si>
  <si>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</si>
  <si>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</si>
  <si>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</si>
  <si>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</si>
  <si>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</si>
  <si>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</si>
  <si>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</si>
  <si>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</si>
  <si>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</si>
  <si>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</si>
  <si>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</si>
  <si>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</si>
  <si>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</si>
  <si>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</si>
  <si>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</si>
  <si>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</si>
  <si>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</si>
  <si>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</si>
  <si>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</si>
  <si>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</si>
  <si>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</si>
  <si>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</si>
  <si>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</si>
  <si>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</si>
  <si>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</si>
  <si>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</si>
  <si>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</si>
  <si>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</si>
  <si>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</si>
  <si>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</si>
  <si>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</si>
  <si>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</si>
  <si>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</si>
  <si>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</si>
  <si>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</si>
  <si>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</si>
  <si>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</si>
  <si>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</si>
  <si>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</si>
  <si>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</si>
  <si>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</si>
  <si>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</si>
  <si>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</si>
  <si>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</si>
  <si>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</si>
  <si>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</si>
  <si>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</si>
  <si>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</si>
  <si>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</si>
  <si>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</si>
  <si>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</si>
  <si>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</si>
  <si>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</si>
  <si>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</si>
  <si>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</si>
  <si>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</si>
  <si>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</si>
  <si>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</si>
  <si>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</si>
  <si>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</si>
  <si>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</si>
  <si>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</si>
  <si>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</si>
  <si>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</si>
  <si>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</si>
  <si>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</si>
  <si>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</si>
  <si>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</si>
  <si>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</si>
  <si>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</si>
  <si>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</si>
  <si>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</si>
  <si>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</si>
  <si>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</si>
  <si>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</si>
  <si>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</si>
  <si>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</si>
  <si>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</si>
  <si>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</si>
  <si>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</si>
  <si>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</si>
  <si>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</si>
  <si>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</si>
  <si>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</si>
  <si>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</si>
  <si>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</si>
  <si>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</si>
  <si>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</si>
  <si>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</si>
  <si>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</si>
  <si>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</si>
  <si>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</si>
  <si>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</si>
  <si>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</si>
  <si>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</si>
  <si>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</si>
  <si>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</si>
  <si>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</si>
  <si>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</si>
  <si>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</si>
  <si>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</si>
  <si>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</si>
  <si>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</si>
  <si>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</si>
  <si>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</si>
  <si>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</si>
  <si>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</si>
  <si>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</si>
  <si>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</si>
  <si>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</si>
  <si>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</si>
  <si>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</si>
  <si>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</si>
  <si>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</si>
  <si>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</si>
  <si>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</si>
  <si>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</si>
  <si>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</si>
  <si>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</si>
  <si>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</si>
  <si>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</si>
  <si>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</si>
  <si>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</si>
  <si>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</si>
  <si>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</si>
  <si>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</si>
  <si>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</si>
  <si>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</si>
  <si>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</si>
  <si>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</si>
  <si>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</si>
  <si>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</si>
  <si>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</si>
  <si>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</si>
  <si>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</si>
  <si>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</si>
  <si>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</si>
  <si>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</si>
  <si>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</si>
  <si>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</si>
  <si>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</si>
  <si>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</si>
  <si>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</si>
  <si>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</si>
  <si>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</si>
  <si>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</si>
  <si>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</si>
  <si>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</si>
  <si>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</si>
  <si>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</si>
  <si>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</si>
  <si>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</si>
  <si>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</si>
  <si>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</si>
  <si>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</si>
  <si>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</si>
  <si>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</si>
  <si>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</si>
  <si>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</si>
  <si>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</si>
  <si>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</si>
  <si>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</si>
  <si>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</si>
  <si>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</si>
  <si>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</si>
  <si>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</si>
  <si>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</si>
  <si>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</si>
  <si>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</si>
  <si>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</si>
  <si>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</si>
  <si>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</si>
  <si>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</si>
  <si>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</si>
  <si>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</si>
  <si>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</si>
  <si>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</si>
  <si>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</si>
  <si>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</si>
  <si>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</si>
  <si>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</si>
  <si>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</si>
  <si>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</si>
  <si>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</si>
  <si>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</si>
  <si>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</si>
  <si>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</si>
  <si>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</si>
  <si>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</si>
  <si>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</si>
  <si>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</si>
  <si>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</si>
  <si>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</si>
  <si>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</si>
  <si>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</si>
  <si>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</si>
  <si>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</si>
  <si>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</si>
  <si>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</si>
  <si>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</si>
  <si>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</si>
  <si>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</si>
  <si>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</si>
  <si>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</si>
  <si>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</si>
  <si>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</si>
  <si>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</si>
  <si>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</si>
  <si>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</si>
  <si>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</si>
  <si>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</si>
  <si>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</si>
  <si>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</si>
  <si>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</si>
  <si>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</si>
  <si>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</si>
  <si>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</si>
  <si>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</si>
  <si>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</si>
  <si>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</si>
  <si>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</si>
  <si>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</si>
  <si>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</si>
  <si>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</si>
  <si>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</si>
  <si>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</si>
  <si>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</si>
  <si>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</si>
  <si>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</si>
  <si>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</si>
  <si>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</si>
  <si>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</si>
  <si>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</si>
  <si>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</si>
  <si>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</si>
  <si>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</si>
  <si>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</si>
  <si>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</si>
  <si>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</si>
  <si>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</si>
  <si>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</si>
  <si>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</si>
  <si>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</si>
  <si>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</si>
  <si>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</si>
  <si>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</si>
  <si>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</si>
  <si>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</si>
  <si>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</si>
  <si>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</si>
  <si>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</si>
  <si>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</si>
  <si>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</si>
  <si>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</si>
  <si>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</si>
  <si>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</si>
  <si>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</si>
  <si>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</si>
  <si>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</si>
  <si>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</si>
  <si>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</si>
  <si>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</si>
  <si>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</si>
  <si>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</si>
  <si>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</si>
  <si>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</si>
  <si>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</si>
  <si>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</si>
  <si>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</si>
  <si>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</si>
  <si>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</si>
  <si>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</si>
  <si>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</si>
  <si>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</si>
  <si>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</si>
  <si>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</si>
  <si>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</si>
  <si>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</si>
  <si>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</si>
  <si>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</si>
  <si>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</si>
  <si>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</si>
  <si>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</si>
  <si>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</si>
  <si>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</si>
  <si>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</si>
  <si>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</si>
  <si>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</si>
  <si>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</si>
  <si>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</si>
  <si>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</si>
  <si>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</si>
  <si>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</si>
  <si>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</si>
  <si>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</si>
  <si>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</si>
  <si>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</si>
  <si>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</si>
  <si>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</si>
  <si>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</si>
  <si>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</si>
  <si>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</si>
  <si>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</si>
  <si>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</si>
  <si>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</si>
  <si>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</si>
  <si>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</si>
  <si>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</si>
  <si>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</si>
  <si>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</si>
  <si>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</si>
  <si>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</si>
  <si>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</si>
  <si>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</si>
  <si>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</si>
  <si>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</si>
  <si>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</si>
  <si>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</si>
  <si>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</si>
  <si>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</si>
  <si>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</si>
  <si>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</si>
  <si>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</si>
  <si>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</si>
  <si>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</si>
  <si>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</si>
  <si>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</si>
  <si>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</si>
  <si>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</si>
  <si>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</si>
  <si>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</si>
  <si>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</si>
  <si>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</si>
  <si>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</si>
  <si>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</si>
  <si>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</si>
  <si>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</si>
  <si>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</si>
  <si>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</si>
  <si>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</si>
  <si>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</si>
  <si>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</si>
  <si>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</si>
  <si>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</si>
  <si>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</si>
  <si>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</si>
  <si>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</si>
  <si>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</si>
  <si>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</si>
  <si>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</si>
  <si>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</si>
  <si>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</si>
  <si>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</si>
  <si>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</si>
  <si>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</si>
  <si>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</si>
  <si>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</si>
  <si>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</si>
  <si>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</si>
  <si>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</si>
  <si>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</si>
  <si>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</si>
  <si>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</si>
  <si>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</si>
  <si>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</si>
  <si>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</si>
  <si>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</si>
  <si>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</si>
  <si>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</si>
  <si>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</si>
  <si>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</si>
  <si>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</si>
  <si>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</si>
  <si>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</si>
  <si>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</si>
  <si>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</si>
  <si>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</si>
  <si>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</si>
  <si>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</si>
  <si>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</si>
  <si>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</si>
  <si>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</si>
  <si>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</si>
  <si>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</si>
  <si>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</si>
  <si>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</si>
  <si>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</si>
  <si>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</si>
  <si>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</si>
  <si>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</si>
  <si>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</si>
  <si>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</si>
  <si>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</si>
  <si>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</si>
  <si>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</si>
  <si>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</si>
  <si>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</si>
  <si>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</si>
  <si>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</si>
  <si>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</si>
  <si>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</si>
  <si>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</si>
  <si>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</si>
  <si>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</si>
  <si>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</si>
  <si>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</si>
  <si>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</si>
  <si>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</si>
  <si>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</si>
  <si>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</si>
  <si>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</si>
  <si>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</si>
  <si>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</si>
  <si>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</si>
  <si>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</si>
  <si>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</si>
  <si>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</si>
  <si>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</si>
  <si>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</si>
  <si>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</si>
  <si>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</si>
  <si>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</si>
  <si>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</si>
  <si>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</si>
  <si>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</si>
  <si>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</si>
  <si>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</si>
  <si>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</si>
  <si>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</si>
  <si>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</si>
  <si>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</si>
  <si>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</si>
  <si>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</si>
  <si>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</si>
  <si>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</si>
  <si>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</si>
  <si>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</si>
  <si>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</si>
  <si>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</si>
  <si>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</si>
  <si>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</si>
  <si>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</si>
  <si>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</si>
  <si>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</si>
  <si>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</si>
  <si>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</si>
  <si>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</si>
  <si>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</si>
  <si>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</si>
  <si>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</si>
  <si>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</si>
  <si>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</si>
  <si>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</si>
  <si>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</si>
  <si>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</si>
  <si>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</si>
  <si>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</si>
  <si>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</si>
  <si>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</si>
  <si>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</si>
  <si>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</si>
  <si>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</si>
  <si>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</si>
  <si>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</si>
  <si>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</si>
  <si>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</si>
  <si>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</si>
  <si>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</si>
  <si>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</si>
  <si>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</si>
  <si>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</si>
  <si>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</si>
  <si>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</si>
  <si>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</si>
  <si>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</si>
  <si>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</si>
  <si>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</si>
  <si>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</si>
  <si>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</si>
  <si>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</si>
  <si>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</si>
  <si>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</si>
  <si>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</si>
  <si>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</si>
  <si>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</si>
  <si>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</si>
  <si>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</si>
  <si>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</si>
  <si>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</si>
  <si>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</si>
  <si>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</si>
  <si>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</si>
  <si>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</si>
  <si>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</si>
  <si>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</si>
  <si>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</si>
  <si>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</si>
  <si>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</si>
  <si>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</si>
  <si>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</si>
  <si>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</si>
  <si>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</si>
  <si>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</si>
  <si>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</si>
  <si>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</si>
  <si>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</si>
  <si>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</si>
  <si>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</si>
  <si>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</si>
  <si>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</si>
  <si>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</si>
  <si>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</si>
  <si>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</si>
  <si>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</si>
  <si>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</si>
  <si>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</si>
  <si>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</si>
  <si>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</si>
  <si>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</si>
  <si>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</si>
  <si>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</si>
  <si>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</si>
  <si>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</si>
  <si>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</si>
  <si>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</si>
  <si>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</si>
  <si>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</si>
  <si>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</si>
  <si>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</si>
  <si>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</si>
  <si>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</si>
  <si>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</si>
  <si>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</si>
  <si>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</si>
  <si>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</si>
  <si>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</si>
  <si>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</si>
  <si>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</si>
  <si>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</si>
  <si>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</si>
  <si>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</si>
  <si>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</si>
  <si>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</si>
  <si>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</si>
  <si>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</si>
  <si>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</si>
  <si>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</si>
  <si>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</si>
  <si>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</si>
  <si>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</si>
  <si>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</si>
  <si>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</si>
  <si>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</si>
  <si>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</si>
  <si>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</si>
  <si>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</si>
  <si>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</si>
  <si>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</si>
  <si>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</si>
  <si>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</si>
  <si>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</si>
  <si>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</si>
  <si>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</si>
  <si>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</si>
  <si>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</si>
  <si>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</si>
  <si>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</si>
  <si>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</si>
  <si>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</si>
  <si>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</si>
  <si>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</si>
  <si>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</si>
  <si>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</si>
  <si>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</si>
  <si>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</si>
  <si>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</si>
  <si>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</si>
  <si>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</si>
  <si>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</si>
  <si>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</si>
  <si>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</si>
  <si>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</si>
  <si>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</si>
  <si>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</si>
  <si>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</si>
  <si>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</si>
  <si>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</si>
  <si>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</si>
  <si>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</si>
  <si>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</si>
  <si>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</si>
  <si>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</si>
  <si>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</si>
  <si>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</si>
  <si>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</si>
  <si>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</si>
  <si>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</si>
  <si>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</si>
  <si>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</si>
  <si>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</si>
  <si>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</si>
  <si>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</si>
  <si>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</si>
  <si>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</si>
  <si>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</si>
  <si>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</si>
  <si>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</si>
  <si>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</si>
  <si>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</si>
  <si>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</si>
  <si>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</si>
  <si>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</si>
  <si>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</si>
  <si>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</si>
  <si>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</si>
  <si>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</si>
  <si>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</si>
  <si>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</si>
  <si>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</si>
  <si>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</si>
  <si>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</si>
  <si>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</si>
  <si>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</si>
  <si>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</si>
  <si>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</si>
  <si>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</si>
  <si>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</si>
  <si>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</si>
  <si>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</si>
  <si>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</si>
  <si>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</si>
  <si>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</si>
  <si>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</si>
  <si>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</si>
  <si>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</si>
  <si>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</si>
  <si>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</si>
  <si>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</si>
  <si>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</si>
  <si>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</si>
  <si>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</si>
  <si>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</si>
  <si>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</si>
  <si>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</si>
  <si>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</si>
  <si>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</si>
  <si>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</si>
  <si>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</si>
  <si>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</si>
  <si>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</si>
  <si>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</si>
  <si>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</si>
  <si>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</si>
  <si>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</si>
  <si>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</si>
  <si>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</si>
  <si>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</si>
  <si>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</si>
  <si>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</si>
  <si>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</si>
  <si>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</si>
  <si>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</si>
  <si>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</si>
  <si>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</si>
  <si>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</si>
  <si>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</si>
  <si>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</si>
  <si>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</si>
  <si>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</si>
  <si>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</si>
  <si>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</si>
  <si>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</si>
  <si>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</si>
  <si>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</si>
  <si>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</si>
  <si>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</si>
  <si>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</si>
  <si>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</si>
  <si>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</si>
  <si>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</si>
  <si>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</si>
  <si>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</si>
  <si>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</si>
  <si>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</si>
  <si>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</si>
  <si>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</si>
  <si>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</si>
  <si>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</si>
  <si>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</si>
  <si>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</si>
  <si>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</si>
  <si>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</si>
  <si>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</si>
  <si>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</si>
  <si>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</si>
  <si>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</si>
  <si>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</si>
  <si>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</si>
  <si>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</si>
  <si>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</si>
  <si>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</si>
  <si>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</si>
  <si>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</si>
  <si>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</si>
  <si>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</si>
  <si>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</si>
  <si>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</si>
  <si>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</si>
  <si>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</si>
  <si>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</si>
  <si>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</si>
  <si>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</si>
  <si>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</si>
  <si>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</si>
  <si>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</si>
  <si>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</si>
  <si>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</si>
  <si>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</si>
  <si>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</si>
  <si>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</si>
  <si>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</si>
  <si>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</si>
  <si>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</si>
  <si>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</si>
  <si>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</si>
  <si>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</si>
  <si>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</si>
  <si>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</si>
  <si>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</si>
  <si>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</si>
  <si>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</si>
  <si>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</si>
  <si>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</si>
  <si>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</si>
  <si>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</si>
  <si>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</si>
  <si>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</si>
  <si>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</si>
  <si>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</si>
  <si>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</si>
  <si>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</si>
  <si>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</si>
  <si>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</si>
  <si>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</si>
  <si>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</si>
  <si>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</si>
  <si>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</si>
  <si>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</si>
  <si>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</si>
  <si>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</si>
  <si>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</si>
  <si>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</si>
  <si>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</si>
  <si>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</si>
  <si>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</si>
  <si>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</si>
  <si>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</si>
  <si>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</si>
  <si>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</si>
  <si>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</si>
  <si>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</si>
  <si>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</si>
  <si>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</si>
  <si>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</si>
  <si>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</si>
  <si>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</si>
  <si>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</si>
  <si>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</si>
  <si>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</si>
  <si>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</si>
  <si>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</si>
  <si>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</si>
  <si>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</si>
  <si>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</si>
  <si>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</si>
  <si>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</si>
  <si>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</si>
  <si>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</si>
  <si>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</si>
  <si>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</si>
  <si>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</si>
  <si>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</si>
  <si>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</si>
  <si>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</si>
  <si>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</si>
  <si>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</si>
  <si>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</si>
  <si>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</si>
  <si>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</si>
  <si>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</si>
  <si>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</si>
  <si>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</si>
  <si>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</si>
  <si>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</si>
  <si>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</si>
  <si>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</si>
  <si>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</si>
  <si>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</si>
  <si>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</si>
  <si>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</si>
  <si>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</si>
  <si>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</si>
  <si>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</si>
  <si>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</si>
  <si>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</si>
  <si>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</si>
  <si>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</si>
  <si>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</si>
  <si>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</si>
  <si>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</si>
  <si>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</si>
  <si>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</si>
  <si>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</si>
  <si>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</si>
  <si>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</si>
  <si>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</si>
  <si>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</si>
  <si>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</si>
  <si>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</si>
  <si>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</si>
  <si>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</si>
  <si>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</si>
  <si>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</si>
  <si>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</si>
  <si>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</si>
  <si>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</si>
  <si>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</si>
  <si>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</si>
  <si>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</si>
  <si>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</si>
  <si>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</si>
  <si>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</si>
  <si>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</si>
  <si>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</si>
  <si>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</si>
  <si>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</si>
  <si>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</si>
  <si>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</si>
  <si>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</si>
  <si>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</si>
  <si>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</si>
  <si>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</si>
  <si>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</si>
  <si>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</si>
  <si>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</si>
  <si>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</si>
  <si>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</si>
  <si>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</si>
  <si>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</si>
  <si>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</si>
  <si>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</si>
  <si>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</si>
  <si>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</si>
  <si>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</si>
  <si>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</si>
  <si>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</si>
  <si>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</si>
  <si>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</si>
  <si>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</si>
  <si>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</si>
  <si>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</si>
  <si>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</si>
  <si>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</si>
  <si>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</si>
  <si>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</si>
  <si>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</si>
  <si>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</si>
  <si>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</si>
  <si>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</si>
  <si>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</si>
  <si>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</si>
  <si>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</si>
  <si>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</si>
  <si>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</si>
  <si>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</si>
  <si>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</si>
  <si>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</si>
  <si>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</si>
  <si>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</si>
  <si>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</si>
  <si>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</si>
  <si>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</si>
  <si>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</si>
  <si>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</si>
  <si>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</si>
  <si>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</si>
  <si>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</si>
  <si>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</si>
  <si>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</si>
  <si>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</si>
  <si>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</si>
  <si>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</si>
  <si>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</si>
  <si>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</si>
  <si>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</si>
  <si>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</si>
  <si>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</si>
  <si>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</si>
  <si>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</si>
  <si>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</si>
  <si>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</si>
  <si>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</si>
  <si>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</si>
  <si>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</si>
  <si>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</si>
  <si>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</si>
  <si>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</si>
  <si>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</si>
  <si>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</si>
  <si>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</si>
  <si>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</si>
  <si>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</si>
  <si>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</si>
  <si>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</si>
  <si>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</si>
  <si>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</si>
  <si>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</si>
  <si>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</si>
  <si>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</si>
  <si>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</si>
  <si>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</si>
  <si>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</si>
  <si>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</si>
  <si>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</si>
  <si>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</si>
  <si>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</si>
  <si>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</si>
  <si>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</si>
  <si>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</si>
  <si>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</si>
  <si>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</si>
  <si>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</si>
  <si>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</si>
  <si>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</si>
  <si>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</si>
  <si>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</si>
  <si>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</si>
  <si>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</si>
  <si>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</si>
  <si>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</si>
  <si>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</si>
  <si>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</si>
  <si>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</si>
  <si>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</si>
  <si>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</si>
  <si>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</si>
  <si>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</si>
  <si>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</si>
  <si>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</si>
  <si>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</si>
  <si>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</si>
  <si>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</si>
  <si>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</si>
  <si>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</si>
  <si>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</si>
  <si>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</si>
  <si>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</si>
  <si>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</si>
  <si>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</si>
  <si>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</si>
  <si>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</si>
  <si>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</si>
  <si>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</si>
  <si>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</si>
  <si>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</si>
  <si>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</si>
  <si>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</si>
  <si>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</si>
  <si>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</si>
  <si>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</si>
  <si>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</si>
  <si>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</si>
  <si>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</si>
  <si>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</si>
  <si>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</si>
  <si>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</si>
  <si>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</si>
  <si>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</si>
  <si>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</si>
  <si>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</si>
  <si>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</si>
  <si>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</si>
  <si>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</si>
  <si>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</si>
  <si>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</si>
  <si>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</si>
  <si>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</si>
  <si>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</si>
  <si>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</si>
  <si>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</si>
  <si>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</si>
  <si>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</si>
  <si>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</si>
  <si>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</si>
  <si>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</si>
  <si>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</si>
  <si>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</si>
  <si>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</si>
  <si>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</si>
  <si>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</si>
  <si>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</si>
  <si>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</si>
  <si>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</si>
  <si>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</si>
  <si>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</si>
  <si>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</si>
  <si>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</si>
  <si>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</si>
  <si>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</si>
  <si>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</si>
  <si>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</si>
  <si>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</si>
  <si>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</si>
  <si>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</si>
  <si>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</si>
  <si>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</si>
  <si>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</si>
  <si>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</si>
  <si>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</si>
  <si>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</si>
  <si>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</si>
  <si>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</si>
  <si>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</si>
  <si>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</si>
  <si>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</si>
  <si>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</si>
  <si>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</si>
  <si>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</si>
  <si>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</si>
  <si>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</si>
  <si>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</si>
  <si>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</si>
  <si>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</si>
  <si>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</si>
  <si>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</si>
  <si>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</si>
  <si>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</si>
  <si>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</si>
  <si>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</si>
  <si>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</si>
  <si>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</si>
  <si>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</si>
  <si>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</si>
  <si>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</si>
  <si>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</si>
  <si>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</si>
  <si>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</si>
  <si>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</si>
  <si>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</si>
  <si>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</si>
  <si>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</si>
  <si>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</si>
  <si>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</si>
  <si>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</si>
  <si>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</si>
  <si>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</si>
  <si>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</si>
  <si>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</si>
  <si>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</si>
  <si>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</si>
  <si>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</si>
  <si>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</si>
  <si>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</si>
  <si>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</si>
  <si>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</si>
  <si>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</si>
  <si>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</si>
  <si>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</si>
  <si>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</si>
  <si>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</si>
  <si>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</si>
  <si>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</si>
  <si>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</si>
  <si>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</si>
  <si>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</si>
  <si>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</si>
  <si>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</si>
  <si>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</si>
  <si>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</si>
  <si>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</si>
  <si>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</si>
  <si>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</si>
  <si>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</si>
  <si>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</si>
  <si>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</si>
  <si>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</si>
  <si>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</si>
  <si>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</si>
  <si>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</si>
  <si>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</si>
  <si>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</si>
  <si>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</si>
  <si>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</si>
  <si>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</si>
  <si>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</si>
  <si>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</si>
  <si>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</si>
  <si>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</si>
  <si>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</si>
  <si>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</si>
  <si>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</si>
  <si>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</si>
  <si>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</si>
  <si>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</si>
  <si>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</si>
  <si>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</si>
  <si>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</si>
  <si>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</si>
  <si>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</si>
  <si>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</si>
  <si>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</si>
  <si>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</si>
  <si>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</si>
  <si>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</si>
  <si>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</si>
  <si>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</si>
  <si>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</si>
  <si>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</si>
  <si>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</si>
  <si>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</si>
  <si>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</si>
  <si>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</si>
  <si>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</si>
  <si>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</si>
  <si>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</si>
  <si>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</si>
  <si>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</si>
  <si>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</si>
  <si>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</si>
  <si>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</si>
  <si>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</si>
  <si>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</si>
  <si>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</si>
  <si>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</si>
  <si>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</si>
  <si>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</si>
  <si>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</si>
  <si>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</si>
  <si>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</si>
  <si>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</si>
  <si>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</si>
  <si>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</si>
  <si>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</si>
  <si>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</si>
  <si>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</si>
  <si>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</si>
  <si>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</si>
  <si>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</si>
  <si>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</si>
  <si>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</si>
  <si>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</si>
  <si>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</si>
  <si>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</si>
  <si>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</si>
  <si>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</si>
  <si>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</si>
  <si>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</si>
  <si>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</si>
  <si>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</si>
  <si>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</si>
  <si>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</si>
  <si>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</si>
  <si>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</si>
  <si>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</si>
  <si>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</si>
  <si>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</si>
  <si>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</si>
  <si>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</si>
  <si>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</si>
  <si>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</si>
  <si>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</si>
  <si>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</si>
  <si>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</si>
  <si>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</si>
  <si>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</si>
  <si>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</si>
  <si>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</si>
  <si>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</si>
  <si>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</si>
  <si>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</si>
  <si>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</si>
  <si>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</si>
  <si>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</si>
  <si>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</si>
  <si>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</si>
  <si>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</si>
  <si>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</si>
  <si>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</si>
  <si>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</si>
  <si>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</si>
  <si>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</si>
  <si>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</si>
  <si>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</si>
  <si>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</si>
  <si>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</si>
  <si>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</si>
  <si>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</si>
  <si>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</si>
  <si>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</si>
  <si>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</si>
  <si>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</si>
  <si>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</si>
  <si>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</si>
  <si>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</si>
  <si>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</si>
  <si>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</si>
  <si>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</si>
  <si>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</si>
  <si>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</si>
  <si>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</si>
  <si>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</si>
  <si>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</si>
  <si>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</si>
  <si>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</si>
  <si>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</si>
  <si>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</si>
  <si>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</si>
  <si>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</si>
  <si>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</si>
  <si>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</si>
  <si>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</si>
  <si>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</si>
  <si>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</si>
  <si>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</si>
  <si>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</si>
  <si>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</si>
  <si>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</si>
  <si>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</si>
  <si>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</si>
  <si>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</si>
  <si>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</si>
  <si>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</si>
  <si>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</si>
  <si>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</si>
  <si>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</si>
  <si>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</si>
  <si>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</si>
  <si>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</si>
  <si>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</si>
  <si>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</si>
  <si>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</si>
  <si>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</si>
  <si>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</si>
  <si>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</si>
  <si>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</si>
  <si>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</si>
  <si>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</si>
  <si>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</si>
  <si>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</si>
  <si>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</si>
  <si>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</si>
  <si>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</si>
  <si>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</si>
  <si>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</si>
  <si>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</si>
  <si>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</si>
  <si>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</si>
  <si>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</si>
  <si>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</si>
  <si>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</si>
  <si>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</si>
  <si>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</si>
  <si>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</si>
  <si>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</si>
  <si>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</si>
  <si>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</si>
  <si>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</si>
  <si>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</si>
  <si>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</si>
  <si>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</si>
  <si>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</si>
  <si>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</si>
  <si>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</si>
  <si>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</si>
  <si>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</si>
  <si>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</si>
  <si>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</si>
  <si>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</si>
  <si>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</si>
  <si>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</si>
  <si>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</si>
  <si>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</si>
  <si>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</si>
  <si>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</si>
  <si>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</si>
  <si>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</si>
  <si>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</si>
  <si>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</si>
  <si>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</si>
  <si>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</si>
  <si>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</si>
  <si>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</si>
  <si>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</si>
  <si>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</si>
  <si>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</si>
  <si>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</si>
  <si>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</si>
  <si>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</si>
  <si>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</si>
  <si>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</si>
  <si>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</si>
  <si>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</si>
  <si>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</si>
  <si>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</si>
  <si>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</si>
  <si>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</si>
  <si>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</si>
  <si>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</si>
  <si>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</si>
  <si>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</si>
  <si>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</si>
  <si>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</si>
  <si>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</si>
  <si>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</si>
  <si>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</si>
  <si>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</si>
  <si>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</si>
  <si>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</si>
  <si>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</si>
  <si>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</si>
  <si>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</si>
  <si>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</si>
  <si>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</si>
  <si>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</si>
  <si>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</si>
  <si>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</si>
  <si>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</si>
  <si>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</si>
  <si>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</si>
  <si>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</si>
  <si>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</si>
  <si>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</si>
  <si>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</si>
  <si>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</si>
  <si>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</si>
  <si>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</si>
  <si>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</si>
  <si>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</si>
  <si>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</si>
  <si>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</si>
  <si>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</si>
  <si>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</si>
  <si>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</si>
  <si>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</si>
  <si>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</si>
  <si>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</si>
  <si>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</si>
  <si>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</si>
  <si>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</si>
  <si>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</si>
  <si>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</si>
  <si>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</si>
  <si>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</si>
  <si>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</si>
  <si>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</si>
  <si>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</si>
  <si>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</si>
  <si>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</si>
  <si>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</si>
  <si>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</si>
  <si>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</si>
  <si>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</si>
  <si>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</si>
  <si>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</si>
  <si>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</si>
  <si>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</si>
  <si>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</si>
  <si>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</si>
  <si>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</si>
  <si>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</si>
  <si>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</si>
  <si>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</si>
  <si>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</si>
  <si>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</si>
  <si>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</si>
  <si>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</si>
  <si>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</si>
  <si>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</si>
  <si>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</si>
  <si>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</si>
  <si>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</si>
  <si>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</si>
  <si>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</si>
  <si>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</si>
  <si>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</si>
  <si>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</si>
  <si>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</si>
  <si>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</si>
  <si>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</si>
  <si>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</si>
  <si>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</si>
  <si>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</si>
  <si>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</si>
  <si>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</si>
  <si>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</si>
  <si>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</si>
  <si>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</si>
  <si>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</si>
  <si>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</si>
  <si>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</si>
  <si>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</si>
  <si>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</si>
  <si>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</si>
  <si>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</si>
  <si>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</si>
  <si>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</si>
  <si>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</si>
  <si>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</si>
  <si>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</si>
  <si>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</si>
  <si>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</si>
  <si>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</si>
  <si>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</si>
  <si>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</si>
  <si>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</si>
  <si>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</si>
  <si>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</si>
  <si>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</si>
  <si>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</si>
  <si>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</si>
  <si>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</si>
  <si>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</si>
  <si>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</si>
  <si>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</si>
  <si>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</si>
  <si>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</si>
  <si>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</si>
  <si>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</si>
  <si>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</si>
  <si>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</si>
  <si>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</si>
  <si>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</si>
  <si>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</si>
  <si>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</si>
  <si>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</si>
  <si>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</si>
  <si>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</si>
  <si>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</si>
  <si>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</si>
  <si>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</si>
  <si>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</si>
  <si>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</si>
  <si>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</si>
  <si>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</si>
  <si>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</si>
  <si>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</si>
  <si>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</si>
  <si>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</si>
  <si>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</si>
  <si>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</si>
  <si>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</si>
  <si>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</si>
  <si>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</si>
  <si>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</si>
  <si>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</si>
  <si>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</si>
  <si>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</si>
  <si>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</si>
  <si>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</si>
  <si>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</si>
  <si>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</si>
  <si>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</si>
  <si>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</si>
  <si>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</si>
  <si>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</si>
  <si>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</si>
  <si>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</si>
  <si>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</si>
  <si>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</si>
  <si>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</si>
  <si>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</si>
  <si>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</si>
  <si>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</si>
  <si>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</si>
  <si>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</si>
  <si>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</si>
  <si>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</si>
  <si>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</si>
  <si>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</si>
  <si>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</si>
  <si>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</si>
  <si>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</si>
  <si>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</si>
  <si>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</si>
  <si>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</si>
  <si>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</si>
  <si>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</si>
  <si>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</si>
  <si>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</si>
  <si>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</si>
  <si>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</si>
  <si>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</si>
  <si>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</si>
  <si>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</si>
  <si>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</si>
  <si>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</si>
  <si>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</si>
  <si>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</si>
  <si>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</si>
  <si>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</si>
  <si>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</si>
  <si>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</si>
  <si>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</si>
  <si>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</si>
  <si>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</si>
  <si>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</si>
  <si>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</si>
  <si>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</si>
  <si>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</si>
  <si>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</si>
  <si>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</si>
  <si>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</si>
  <si>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</si>
  <si>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</si>
  <si>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</si>
  <si>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</si>
  <si>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</si>
  <si>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</si>
  <si>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</si>
  <si>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</si>
  <si>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</si>
  <si>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</si>
  <si>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</si>
  <si>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</si>
  <si>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</si>
  <si>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</si>
  <si>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</si>
  <si>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</si>
  <si>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</si>
  <si>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</si>
  <si>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</si>
  <si>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</si>
  <si>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</si>
  <si>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</si>
  <si>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</si>
  <si>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</si>
  <si>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</si>
  <si>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</si>
  <si>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</si>
  <si>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</si>
  <si>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</si>
  <si>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</si>
  <si>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</si>
  <si>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</si>
  <si>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</si>
  <si>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</si>
  <si>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</si>
  <si>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</si>
  <si>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</si>
  <si>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</si>
  <si>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</si>
  <si>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</si>
  <si>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</si>
  <si>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</si>
  <si>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</si>
  <si>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</si>
  <si>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</si>
  <si>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</si>
  <si>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</si>
  <si>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</si>
  <si>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</si>
  <si>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</si>
  <si>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</si>
  <si>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</si>
  <si>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</si>
  <si>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</si>
  <si>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</si>
  <si>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</si>
  <si>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</si>
  <si>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</si>
  <si>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</si>
  <si>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</si>
  <si>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</si>
  <si>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</si>
  <si>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</si>
  <si>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</si>
  <si>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</si>
  <si>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</si>
  <si>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</si>
  <si>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</si>
  <si>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</si>
  <si>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</si>
  <si>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</si>
  <si>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</si>
  <si>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</si>
  <si>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</si>
  <si>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</si>
  <si>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</si>
  <si>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</si>
  <si>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</si>
  <si>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</si>
  <si>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</si>
  <si>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</si>
  <si>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</si>
  <si>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</si>
  <si>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</si>
  <si>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</si>
  <si>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</si>
  <si>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</si>
  <si>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</si>
  <si>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</si>
  <si>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</si>
  <si>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</si>
  <si>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</si>
  <si>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</si>
  <si>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</si>
  <si>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</si>
  <si>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</si>
  <si>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</si>
  <si>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</si>
  <si>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</si>
  <si>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</si>
  <si>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</si>
  <si>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</si>
  <si>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</si>
  <si>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</si>
  <si>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</si>
  <si>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</si>
  <si>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</si>
  <si>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</si>
  <si>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</si>
  <si>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</si>
  <si>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</si>
  <si>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</si>
  <si>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</si>
  <si>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</si>
  <si>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</si>
  <si>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</si>
  <si>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</si>
  <si>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</si>
  <si>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</si>
  <si>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</si>
  <si>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</si>
  <si>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</si>
  <si>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</si>
  <si>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</si>
  <si>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</si>
  <si>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</si>
  <si>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</si>
  <si>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</si>
  <si>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</si>
  <si>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</si>
  <si>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</si>
  <si>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</si>
  <si>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</si>
  <si>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</si>
  <si>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</si>
  <si>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</si>
  <si>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</si>
  <si>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</si>
  <si>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</si>
  <si>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</si>
  <si>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</si>
  <si>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</si>
  <si>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</si>
  <si>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</si>
  <si>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</si>
  <si>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</si>
  <si>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</si>
  <si>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</si>
  <si>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</si>
  <si>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</si>
  <si>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</si>
  <si>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</si>
  <si>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</si>
  <si>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</si>
  <si>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</si>
  <si>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</si>
  <si>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</si>
  <si>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</si>
  <si>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</si>
  <si>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</si>
  <si>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</si>
  <si>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</si>
  <si>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</si>
  <si>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</si>
  <si>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</si>
  <si>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</si>
  <si>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</si>
  <si>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</si>
  <si>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</si>
  <si>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</si>
  <si>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</si>
  <si>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</si>
  <si>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</si>
  <si>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</si>
  <si>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</si>
  <si>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</si>
  <si>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</si>
  <si>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</si>
  <si>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</si>
  <si>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</si>
  <si>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</si>
  <si>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</si>
  <si>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</si>
  <si>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</si>
  <si>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</si>
  <si>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</si>
  <si>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</si>
  <si>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</si>
  <si>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</si>
  <si>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</si>
  <si>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</si>
  <si>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</si>
  <si>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</si>
  <si>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</si>
  <si>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</si>
  <si>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</si>
  <si>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</si>
  <si>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</si>
  <si>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</si>
  <si>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</si>
  <si>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</si>
  <si>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</si>
  <si>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</si>
  <si>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</si>
  <si>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</si>
  <si>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</si>
  <si>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</si>
  <si>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</si>
  <si>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</si>
  <si>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</si>
  <si>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</si>
  <si>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</si>
  <si>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</si>
  <si>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</si>
  <si>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</si>
  <si>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</si>
  <si>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</si>
  <si>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</si>
  <si>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</si>
  <si>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</si>
  <si>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</si>
  <si>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</si>
  <si>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</si>
  <si>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</si>
  <si>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</si>
  <si>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</si>
  <si>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</si>
  <si>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</si>
  <si>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</si>
  <si>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</si>
  <si>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</si>
  <si>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</si>
  <si>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</si>
  <si>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</si>
  <si>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</si>
  <si>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</si>
  <si>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</si>
  <si>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</si>
  <si>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</si>
  <si>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</si>
  <si>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</si>
  <si>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</si>
  <si>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</si>
  <si>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</si>
  <si>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</si>
  <si>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</si>
  <si>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</si>
  <si>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</si>
  <si>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</si>
  <si>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</si>
  <si>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</si>
  <si>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</si>
  <si>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</si>
  <si>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</si>
  <si>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</si>
  <si>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</si>
  <si>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</si>
  <si>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</si>
  <si>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</si>
  <si>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</si>
  <si>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</si>
  <si>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</si>
  <si>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</si>
  <si>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</si>
  <si>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</si>
  <si>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</si>
  <si>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</si>
  <si>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</si>
  <si>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</si>
  <si>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</si>
  <si>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</si>
  <si>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</si>
  <si>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</si>
  <si>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</si>
  <si>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</si>
  <si>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</si>
  <si>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</si>
  <si>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</si>
  <si>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</si>
  <si>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</si>
  <si>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</si>
  <si>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</si>
  <si>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</si>
  <si>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</si>
  <si>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</si>
  <si>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</si>
  <si>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</si>
  <si>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</si>
  <si>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</si>
  <si>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</si>
  <si>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</si>
  <si>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</si>
  <si>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</si>
  <si>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</si>
  <si>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</si>
  <si>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</si>
  <si>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</si>
  <si>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</si>
  <si>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</si>
  <si>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</si>
  <si>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</si>
  <si>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</si>
  <si>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</si>
  <si>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</si>
  <si>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</si>
  <si>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</si>
  <si>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</si>
  <si>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</si>
  <si>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</si>
  <si>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</si>
  <si>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</si>
  <si>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</si>
  <si>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</si>
  <si>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</si>
  <si>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</si>
  <si>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</si>
  <si>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</si>
  <si>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</si>
  <si>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</si>
  <si>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</si>
  <si>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</si>
  <si>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</si>
  <si>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</si>
  <si>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</si>
  <si>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</si>
  <si>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</si>
  <si>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</si>
  <si>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</si>
  <si>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</si>
  <si>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</si>
  <si>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</si>
  <si>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</si>
  <si>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</si>
  <si>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</si>
  <si>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</si>
  <si>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</si>
  <si>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</si>
  <si>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</si>
  <si>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</si>
  <si>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</si>
  <si>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</si>
  <si>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</si>
  <si>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</si>
  <si>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</si>
  <si>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</si>
  <si>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</si>
  <si>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</si>
  <si>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</si>
  <si>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</si>
  <si>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</si>
  <si>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</si>
  <si>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</si>
  <si>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</si>
  <si>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</si>
  <si>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</si>
  <si>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</si>
  <si>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</si>
  <si>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</si>
  <si>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</si>
  <si>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</si>
  <si>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</si>
  <si>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</si>
  <si>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</si>
  <si>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</si>
  <si>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</si>
  <si>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</si>
  <si>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</si>
  <si>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</si>
  <si>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</si>
  <si>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</si>
  <si>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</si>
  <si>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</si>
  <si>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</si>
  <si>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</si>
  <si>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</si>
  <si>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</si>
  <si>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</si>
  <si>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</si>
  <si>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</si>
  <si>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</si>
  <si>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</si>
  <si>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</si>
  <si>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</si>
  <si>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</si>
  <si>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</si>
  <si>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</si>
  <si>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</si>
  <si>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</si>
  <si>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</si>
  <si>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</si>
  <si>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</si>
  <si>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</si>
  <si>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</si>
  <si>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</si>
  <si>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</si>
  <si>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</si>
  <si>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</si>
  <si>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</si>
  <si>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</si>
  <si>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</si>
  <si>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</si>
  <si>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</si>
  <si>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</si>
  <si>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</si>
  <si>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</si>
  <si>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</si>
  <si>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</si>
  <si>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</si>
  <si>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</si>
  <si>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</si>
  <si>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</si>
  <si>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</si>
  <si>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</si>
  <si>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</si>
  <si>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</si>
  <si>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</si>
  <si>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</si>
  <si>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</si>
  <si>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</si>
  <si>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</si>
  <si>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</si>
  <si>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</si>
  <si>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</si>
  <si>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</si>
  <si>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</si>
  <si>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</si>
  <si>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</si>
  <si>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</si>
  <si>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</si>
  <si>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</si>
  <si>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</si>
  <si>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</si>
  <si>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</si>
  <si>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</si>
  <si>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</si>
  <si>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</si>
  <si>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</si>
  <si>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</si>
  <si>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</si>
  <si>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</si>
  <si>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</si>
  <si>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</si>
  <si>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</si>
  <si>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</si>
  <si>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</si>
  <si>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</si>
  <si>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</si>
  <si>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</si>
  <si>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</si>
  <si>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</si>
  <si>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</si>
  <si>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</si>
  <si>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</si>
  <si>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</si>
  <si>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</si>
  <si>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</si>
  <si>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</si>
  <si>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</si>
  <si>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</si>
  <si>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</si>
  <si>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</si>
  <si>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</si>
  <si>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</si>
  <si>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</si>
  <si>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</si>
  <si>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</si>
  <si>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</si>
  <si>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</si>
  <si>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</si>
  <si>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</si>
  <si>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</si>
  <si>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</si>
  <si>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</si>
  <si>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</si>
  <si>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</si>
  <si>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</si>
  <si>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</si>
  <si>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</si>
  <si>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</si>
  <si>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</si>
  <si>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</si>
  <si>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</si>
  <si>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</si>
  <si>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</si>
  <si>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</si>
  <si>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</si>
  <si>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</si>
  <si>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</si>
  <si>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</si>
  <si>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</si>
  <si>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</si>
  <si>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</si>
  <si>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</si>
  <si>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</si>
  <si>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</si>
  <si>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</si>
  <si>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</si>
  <si>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</si>
  <si>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</si>
  <si>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</si>
  <si>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</si>
  <si>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</si>
  <si>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</si>
  <si>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</si>
  <si>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</si>
  <si>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</si>
  <si>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</si>
  <si>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</si>
  <si>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</si>
  <si>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</si>
  <si>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</si>
  <si>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</si>
  <si>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</si>
  <si>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</si>
  <si>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</si>
  <si>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</si>
  <si>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</si>
  <si>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</si>
  <si>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</si>
  <si>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</si>
  <si>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</si>
  <si>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</si>
  <si>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</si>
  <si>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</si>
  <si>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</si>
  <si>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</si>
  <si>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</si>
  <si>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</si>
  <si>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</si>
  <si>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</si>
  <si>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</si>
  <si>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</si>
  <si>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</si>
  <si>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</si>
  <si>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</si>
  <si>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</si>
  <si>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</si>
  <si>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</si>
  <si>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</si>
  <si>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</si>
  <si>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</si>
  <si>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</si>
  <si>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</si>
  <si>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</si>
  <si>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</si>
  <si>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</si>
  <si>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</si>
  <si>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</si>
  <si>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</si>
  <si>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</si>
  <si>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</si>
  <si>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</si>
  <si>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</si>
  <si>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</si>
  <si>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</si>
  <si>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</si>
  <si>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</si>
  <si>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</si>
  <si>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</si>
  <si>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</si>
  <si>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</si>
  <si>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</si>
  <si>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</si>
  <si>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</si>
  <si>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</si>
  <si>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</si>
  <si>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</si>
  <si>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</si>
  <si>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</si>
  <si>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</si>
  <si>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</si>
  <si>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</si>
  <si>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</si>
  <si>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</si>
  <si>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</si>
  <si>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</si>
  <si>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</si>
  <si>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</si>
  <si>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</si>
  <si>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</si>
  <si>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</si>
  <si>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</si>
  <si>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</si>
  <si>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</si>
  <si>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</si>
  <si>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</si>
  <si>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</si>
  <si>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</si>
  <si>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</si>
  <si>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</si>
  <si>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</si>
  <si>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</si>
  <si>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</si>
  <si>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</si>
  <si>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</si>
  <si>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</si>
  <si>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</si>
  <si>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</si>
  <si>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</si>
  <si>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</si>
  <si>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</si>
  <si>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</si>
  <si>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</si>
  <si>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</si>
  <si>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</si>
  <si>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</si>
  <si>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</si>
  <si>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</si>
  <si>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</si>
  <si>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</si>
  <si>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</si>
  <si>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</si>
  <si>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</si>
  <si>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</si>
  <si>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</si>
  <si>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</si>
  <si>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</si>
  <si>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</si>
  <si>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</si>
  <si>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</si>
  <si>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</si>
  <si>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</si>
  <si>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</si>
  <si>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</si>
  <si>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</si>
  <si>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</si>
  <si>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</si>
  <si>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</si>
  <si>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</si>
  <si>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</si>
  <si>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</si>
  <si>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</si>
  <si>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</si>
  <si>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</si>
  <si>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</si>
  <si>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</si>
  <si>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</si>
  <si>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</si>
  <si>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</si>
  <si>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</si>
  <si>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</si>
  <si>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</si>
  <si>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</si>
  <si>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</si>
  <si>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</si>
  <si>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</si>
  <si>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</si>
  <si>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</si>
  <si>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</si>
  <si>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</si>
  <si>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</si>
  <si>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</si>
  <si>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</si>
  <si>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</si>
  <si>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</si>
  <si>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</si>
  <si>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</si>
  <si>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</si>
  <si>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</si>
  <si>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</si>
  <si>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</si>
  <si>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</si>
  <si>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</si>
  <si>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</si>
  <si>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</si>
  <si>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</si>
  <si>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</si>
  <si>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</si>
  <si>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</si>
  <si>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</si>
  <si>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</si>
  <si>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</si>
  <si>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</si>
  <si>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</si>
  <si>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</si>
  <si>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</si>
  <si>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</si>
  <si>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</si>
  <si>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</si>
  <si>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</si>
  <si>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</si>
  <si>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</si>
  <si>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</si>
  <si>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</si>
  <si>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</si>
  <si>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</si>
  <si>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</si>
  <si>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</si>
  <si>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</si>
  <si>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</si>
  <si>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</si>
  <si>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</si>
  <si>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</si>
  <si>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</si>
  <si>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</si>
  <si>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</si>
  <si>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</si>
  <si>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</si>
  <si>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</si>
  <si>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</si>
  <si>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</si>
  <si>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</si>
  <si>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</si>
  <si>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</si>
  <si>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</si>
  <si>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</si>
  <si>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</si>
  <si>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</si>
  <si>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</si>
  <si>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</si>
  <si>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</si>
  <si>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</si>
  <si>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</si>
  <si>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</si>
  <si>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</si>
  <si>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</si>
  <si>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</si>
  <si>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</si>
  <si>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</si>
  <si>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</si>
  <si>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</si>
  <si>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</si>
  <si>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</si>
  <si>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</si>
  <si>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</si>
  <si>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</si>
  <si>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</si>
  <si>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</si>
  <si>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</si>
  <si>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</si>
  <si>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</si>
  <si>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</si>
  <si>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</si>
  <si>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</si>
  <si>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</si>
  <si>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</si>
  <si>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</si>
  <si>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</si>
  <si>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</si>
  <si>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</si>
  <si>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</si>
  <si>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</si>
  <si>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</si>
  <si>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</si>
  <si>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</si>
  <si>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</si>
  <si>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</si>
  <si>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</si>
  <si>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</si>
  <si>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</si>
  <si>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</si>
  <si>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</si>
  <si>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</si>
  <si>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</si>
  <si>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</si>
  <si>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</si>
  <si>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</si>
  <si>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</si>
  <si>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</si>
  <si>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</si>
  <si>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</si>
  <si>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</si>
  <si>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</si>
  <si>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</si>
  <si>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</si>
  <si>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</si>
  <si>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</si>
  <si>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</si>
  <si>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</si>
  <si>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</si>
  <si>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</si>
  <si>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</si>
  <si>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</si>
  <si>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</si>
  <si>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</si>
  <si>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</si>
  <si>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</si>
  <si>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</si>
  <si>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</si>
  <si>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</si>
  <si>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</si>
  <si>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</si>
  <si>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</si>
  <si>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</si>
  <si>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</si>
  <si>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</si>
  <si>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</si>
  <si>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</si>
  <si>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</si>
  <si>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</si>
  <si>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</si>
  <si>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</si>
  <si>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</si>
  <si>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</si>
  <si>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</si>
  <si>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</si>
  <si>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</si>
  <si>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</si>
  <si>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</si>
  <si>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</si>
  <si>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</si>
  <si>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</si>
  <si>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</si>
  <si>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</si>
  <si>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</si>
  <si>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</si>
  <si>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</si>
  <si>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</si>
  <si>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</si>
  <si>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</si>
  <si>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</si>
  <si>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</si>
  <si>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</si>
  <si>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</si>
  <si>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</si>
  <si>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</si>
  <si>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</si>
  <si>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</si>
  <si>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</si>
  <si>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</si>
  <si>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</si>
  <si>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</si>
  <si>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</si>
  <si>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</si>
  <si>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</si>
  <si>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</si>
  <si>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</si>
  <si>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</si>
  <si>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</si>
  <si>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</si>
  <si>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</si>
  <si>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</si>
  <si>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</si>
  <si>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</si>
  <si>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</si>
  <si>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</si>
  <si>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</si>
  <si>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</si>
  <si>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</si>
  <si>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</si>
  <si>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</si>
  <si>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</si>
  <si>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</si>
  <si>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</si>
  <si>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</si>
  <si>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</si>
  <si>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</si>
  <si>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</si>
  <si>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</si>
  <si>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</si>
  <si>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</si>
  <si>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</si>
  <si>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</si>
  <si>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</si>
  <si>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</si>
  <si>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</si>
  <si>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</si>
  <si>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</si>
  <si>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</si>
  <si>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</si>
  <si>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</si>
  <si>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</si>
  <si>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</si>
  <si>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</si>
  <si>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</si>
  <si>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</si>
  <si>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</si>
  <si>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</si>
  <si>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</si>
  <si>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</si>
  <si>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</si>
  <si>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</si>
  <si>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</si>
  <si>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</si>
  <si>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</si>
  <si>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</si>
  <si>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</si>
  <si>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</si>
  <si>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</si>
  <si>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</si>
  <si>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</si>
  <si>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</si>
  <si>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</si>
  <si>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</si>
  <si>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</si>
  <si>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</si>
  <si>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</si>
  <si>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</si>
  <si>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</si>
  <si>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</si>
  <si>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</si>
  <si>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</si>
  <si>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</si>
  <si>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</si>
  <si>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</si>
  <si>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</si>
  <si>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</si>
  <si>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</si>
  <si>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</si>
  <si>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</si>
  <si>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</si>
  <si>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</si>
  <si>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</si>
  <si>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</si>
  <si>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</si>
  <si>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</si>
  <si>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</si>
  <si>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</si>
  <si>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</si>
  <si>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</si>
  <si>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</si>
  <si>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</si>
  <si>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</si>
  <si>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</si>
  <si>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</si>
  <si>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</si>
  <si>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</si>
  <si>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</si>
  <si>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</si>
  <si>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</si>
  <si>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</si>
  <si>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</si>
  <si>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</si>
  <si>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</si>
  <si>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</si>
  <si>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</si>
  <si>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</si>
  <si>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</si>
  <si>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</si>
  <si>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</si>
  <si>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</si>
  <si>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</si>
  <si>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</si>
  <si>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</si>
  <si>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</si>
  <si>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</si>
  <si>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</si>
  <si>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</si>
  <si>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</si>
  <si>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</si>
  <si>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</si>
  <si>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</si>
  <si>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</si>
  <si>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</si>
  <si>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</si>
  <si>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</si>
  <si>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</si>
  <si>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</si>
  <si>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</si>
  <si>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</si>
  <si>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</si>
  <si>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</si>
  <si>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</si>
  <si>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</si>
  <si>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</si>
  <si>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</si>
  <si>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</si>
  <si>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</si>
  <si>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</si>
  <si>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</si>
  <si>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</si>
  <si>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</si>
  <si>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</si>
  <si>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</si>
  <si>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</si>
  <si>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</si>
  <si>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</si>
  <si>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</si>
  <si>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</si>
  <si>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</si>
  <si>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</si>
  <si>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</si>
  <si>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</si>
  <si>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</si>
  <si>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</si>
  <si>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</si>
  <si>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</si>
  <si>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</si>
  <si>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</si>
  <si>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</si>
  <si>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</si>
  <si>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</si>
  <si>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</si>
  <si>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</si>
  <si>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</si>
  <si>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</si>
  <si>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</si>
  <si>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</si>
  <si>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</si>
  <si>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</si>
  <si>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</si>
  <si>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</si>
  <si>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</si>
  <si>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</si>
  <si>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</si>
  <si>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</si>
  <si>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</si>
  <si>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</si>
  <si>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</si>
  <si>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</si>
  <si>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</si>
  <si>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</si>
  <si>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</si>
  <si>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</si>
  <si>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</si>
  <si>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</si>
  <si>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</si>
  <si>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</si>
  <si>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</si>
  <si>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</si>
  <si>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</si>
  <si>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</si>
  <si>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</si>
  <si>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</si>
  <si>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</si>
  <si>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</si>
  <si>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</si>
  <si>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</si>
  <si>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</si>
  <si>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</si>
  <si>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</si>
  <si>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</si>
  <si>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</si>
  <si>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</si>
  <si>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</si>
  <si>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</si>
  <si>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</si>
  <si>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</si>
  <si>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</si>
  <si>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</si>
  <si>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</si>
  <si>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</si>
  <si>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</si>
  <si>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</si>
  <si>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</si>
  <si>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</si>
  <si>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</si>
  <si>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</si>
  <si>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</si>
  <si>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</si>
  <si>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</si>
  <si>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</si>
  <si>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</si>
  <si>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</si>
  <si>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</si>
  <si>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</si>
  <si>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</si>
  <si>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</si>
  <si>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</si>
  <si>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</si>
  <si>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</si>
  <si>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</si>
  <si>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</si>
  <si>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</si>
  <si>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</si>
  <si>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</si>
  <si>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</si>
  <si>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</si>
  <si>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</si>
  <si>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</si>
  <si>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</si>
  <si>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</si>
  <si>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</si>
  <si>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</si>
  <si>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</si>
  <si>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</si>
  <si>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</si>
  <si>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</si>
  <si>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</si>
  <si>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</si>
  <si>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</si>
  <si>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</si>
  <si>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</si>
  <si>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</si>
  <si>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</si>
  <si>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</si>
  <si>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</si>
  <si>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</si>
  <si>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</si>
  <si>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</si>
  <si>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</si>
  <si>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</si>
  <si>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</si>
  <si>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</si>
  <si>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</si>
  <si>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</si>
  <si>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</si>
  <si>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</si>
  <si>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</si>
  <si>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</si>
  <si>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</si>
  <si>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</si>
  <si>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</si>
  <si>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</si>
  <si>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</si>
  <si>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</si>
  <si>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</si>
  <si>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</si>
  <si>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</si>
  <si>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</si>
  <si>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</si>
  <si>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</si>
  <si>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</si>
  <si>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</si>
  <si>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</si>
  <si>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</si>
  <si>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</si>
  <si>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</si>
  <si>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</si>
  <si>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</si>
  <si>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</si>
  <si>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</si>
  <si>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</si>
  <si>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</si>
  <si>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</si>
  <si>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</si>
  <si>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</si>
  <si>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</si>
  <si>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</si>
  <si>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</si>
  <si>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</si>
  <si>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</si>
  <si>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</si>
  <si>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</si>
  <si>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</si>
  <si>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</si>
  <si>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</si>
  <si>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</si>
  <si>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</si>
  <si>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</si>
  <si>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</si>
  <si>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</si>
  <si>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</si>
  <si>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</si>
  <si>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</si>
  <si>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</si>
  <si>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</si>
  <si>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</si>
  <si>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</si>
  <si>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</si>
  <si>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</si>
  <si>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</si>
  <si>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</si>
  <si>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</si>
  <si>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</si>
  <si>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</si>
  <si>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</si>
  <si>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</si>
  <si>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</si>
  <si>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</si>
  <si>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</si>
  <si>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</si>
  <si>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</si>
  <si>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</si>
  <si>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</si>
  <si>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</si>
  <si>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</si>
  <si>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</si>
  <si>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</si>
  <si>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</si>
  <si>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</si>
  <si>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</si>
  <si>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</si>
  <si>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</si>
  <si>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</si>
  <si>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</si>
  <si>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</si>
  <si>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</si>
  <si>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</si>
  <si>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</si>
  <si>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</si>
  <si>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</si>
  <si>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</si>
  <si>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</si>
  <si>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</si>
  <si>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</si>
  <si>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</si>
  <si>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</si>
  <si>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</si>
  <si>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</si>
  <si>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</si>
  <si>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</si>
  <si>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</si>
  <si>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</si>
  <si>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</si>
  <si>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</si>
  <si>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</si>
  <si>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</si>
  <si>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</si>
  <si>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</si>
  <si>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</si>
  <si>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</si>
  <si>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</si>
  <si>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</si>
  <si>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</si>
  <si>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</si>
  <si>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</si>
  <si>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</si>
  <si>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</si>
  <si>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</si>
  <si>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</si>
  <si>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</si>
  <si>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</si>
  <si>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</si>
  <si>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</si>
  <si>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</si>
  <si>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</si>
  <si>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</si>
  <si>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</si>
  <si>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</si>
  <si>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</si>
  <si>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</si>
  <si>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</si>
  <si>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</si>
  <si>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</si>
  <si>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</si>
  <si>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</si>
  <si>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</si>
  <si>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</si>
  <si>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</si>
  <si>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</si>
  <si>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</si>
  <si>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</si>
  <si>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</si>
  <si>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</si>
  <si>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</si>
  <si>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</si>
  <si>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</si>
  <si>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</si>
  <si>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</si>
  <si>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</si>
  <si>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</si>
  <si>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</si>
  <si>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</si>
  <si>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</si>
  <si>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</si>
  <si>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</si>
  <si>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</si>
  <si>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</si>
  <si>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</si>
  <si>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</si>
  <si>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</si>
  <si>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</si>
  <si>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</si>
  <si>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</si>
  <si>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</si>
  <si>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</si>
  <si>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</si>
  <si>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</si>
  <si>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</si>
  <si>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</si>
  <si>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</si>
  <si>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</si>
  <si>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</si>
  <si>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</si>
  <si>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</si>
  <si>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</si>
  <si>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</si>
  <si>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</si>
  <si>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</si>
  <si>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</si>
  <si>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</si>
  <si>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</si>
  <si>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</si>
  <si>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</si>
  <si>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</si>
  <si>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</si>
  <si>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</si>
  <si>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</si>
  <si>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</si>
  <si>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</si>
  <si>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</si>
  <si>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</si>
  <si>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</si>
  <si>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</si>
  <si>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</si>
  <si>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</si>
  <si>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</si>
  <si>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</si>
  <si>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</si>
  <si>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</si>
  <si>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</si>
  <si>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</si>
  <si>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</si>
  <si>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</si>
  <si>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</si>
  <si>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</si>
  <si>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</si>
  <si>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</si>
  <si>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</si>
  <si>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</si>
  <si>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</si>
  <si>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</si>
  <si>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</si>
  <si>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</si>
  <si>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</si>
  <si>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</si>
  <si>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</si>
  <si>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</si>
  <si>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</si>
  <si>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</si>
  <si>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</si>
  <si>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</si>
  <si>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</si>
  <si>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</si>
  <si>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</si>
  <si>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</si>
  <si>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</si>
  <si>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</si>
  <si>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</si>
  <si>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</si>
  <si>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</si>
  <si>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</si>
  <si>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</si>
  <si>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</si>
  <si>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</si>
  <si>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</si>
  <si>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</si>
  <si>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</si>
  <si>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</si>
  <si>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</si>
  <si>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</si>
  <si>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</si>
  <si>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</si>
  <si>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</si>
  <si>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</si>
  <si>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</si>
  <si>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</si>
  <si>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</si>
  <si>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</si>
  <si>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</si>
  <si>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</si>
  <si>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</si>
  <si>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</si>
  <si>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</si>
  <si>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</si>
  <si>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</si>
  <si>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</si>
  <si>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</si>
  <si>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</si>
  <si>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</si>
  <si>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</si>
  <si>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</si>
  <si>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</si>
  <si>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</si>
  <si>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</si>
  <si>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</si>
  <si>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</si>
  <si>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</si>
  <si>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</si>
  <si>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</si>
  <si>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</si>
  <si>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</si>
  <si>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</si>
  <si>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</si>
  <si>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</si>
  <si>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</si>
  <si>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</si>
  <si>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</si>
  <si>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</si>
  <si>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</si>
  <si>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</si>
  <si>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</si>
  <si>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</si>
  <si>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</si>
  <si>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</si>
  <si>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</si>
  <si>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</si>
  <si>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</si>
  <si>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</si>
  <si>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</si>
  <si>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</si>
  <si>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</si>
  <si>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</si>
  <si>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</si>
  <si>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</si>
  <si>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</si>
  <si>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</si>
  <si>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</si>
  <si>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</si>
  <si>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</si>
  <si>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</si>
  <si>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</si>
  <si>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</si>
  <si>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</si>
  <si>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</si>
  <si>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</si>
  <si>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</si>
  <si>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</si>
  <si>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</si>
  <si>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</si>
  <si>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</si>
  <si>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</si>
  <si>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</si>
  <si>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</si>
  <si>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</si>
  <si>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</si>
  <si>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</si>
  <si>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</si>
  <si>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</si>
  <si>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</si>
  <si>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</si>
  <si>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</si>
  <si>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</si>
  <si>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</si>
  <si>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</si>
  <si>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</si>
  <si>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</si>
  <si>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</si>
  <si>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</si>
  <si>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</si>
  <si>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</si>
  <si>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</si>
  <si>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</si>
  <si>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</si>
  <si>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</si>
  <si>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</si>
  <si>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</si>
  <si>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</si>
  <si>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</si>
  <si>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</si>
  <si>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</si>
  <si>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</si>
  <si>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</si>
  <si>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</si>
  <si>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</si>
  <si>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</si>
  <si>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</si>
  <si>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</si>
  <si>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</si>
  <si>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</si>
  <si>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</si>
  <si>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</si>
  <si>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</si>
  <si>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</si>
  <si>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</si>
  <si>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</si>
  <si>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</si>
  <si>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</si>
  <si>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</si>
  <si>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</si>
  <si>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</si>
  <si>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</si>
  <si>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</si>
  <si>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</si>
  <si>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</si>
  <si>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</si>
  <si>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</si>
  <si>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</si>
  <si>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</si>
  <si>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</si>
  <si>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</si>
  <si>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</si>
  <si>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</si>
  <si>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</si>
  <si>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</si>
  <si>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</si>
  <si>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</si>
  <si>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</si>
  <si>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</si>
  <si>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</si>
  <si>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</si>
  <si>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</si>
  <si>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</si>
  <si>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</si>
  <si>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</si>
  <si>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</si>
  <si>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</si>
  <si>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</si>
  <si>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</si>
  <si>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</si>
  <si>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</si>
  <si>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</si>
  <si>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</si>
  <si>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</si>
  <si>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</si>
  <si>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</si>
  <si>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</si>
  <si>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</si>
  <si>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</si>
  <si>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</si>
  <si>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</si>
  <si>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</si>
  <si>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</si>
  <si>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</si>
  <si>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</si>
  <si>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</si>
  <si>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</si>
  <si>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</si>
  <si>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</si>
  <si>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</si>
  <si>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</si>
  <si>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</si>
  <si>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</si>
  <si>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</si>
  <si>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</si>
  <si>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</si>
  <si>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</si>
  <si>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</si>
  <si>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</si>
  <si>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</si>
  <si>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</si>
  <si>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</si>
  <si>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</si>
  <si>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</si>
  <si>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</si>
  <si>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</si>
  <si>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</si>
  <si>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</si>
  <si>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</si>
  <si>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</si>
  <si>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</si>
  <si>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</si>
  <si>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</si>
  <si>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</si>
  <si>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</si>
  <si>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</si>
  <si>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</si>
  <si>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</si>
  <si>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</si>
  <si>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</si>
  <si>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</si>
  <si>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</si>
  <si>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</si>
  <si>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</si>
  <si>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</si>
  <si>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</si>
  <si>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</si>
  <si>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</si>
  <si>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</si>
  <si>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</si>
  <si>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</si>
  <si>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</si>
  <si>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</si>
  <si>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</si>
  <si>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</si>
  <si>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</si>
  <si>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</si>
  <si>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</si>
  <si>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</si>
  <si>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</si>
  <si>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</si>
  <si>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</si>
  <si>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</si>
  <si>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</si>
  <si>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</si>
  <si>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</si>
  <si>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</si>
  <si>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</si>
  <si>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</si>
  <si>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</si>
  <si>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</si>
  <si>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</si>
  <si>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</si>
  <si>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</si>
  <si>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</si>
  <si>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</si>
  <si>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</si>
  <si>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</si>
  <si>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</si>
  <si>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</si>
  <si>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</si>
  <si>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</si>
  <si>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</si>
  <si>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</si>
  <si>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</si>
  <si>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</si>
  <si>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</si>
  <si>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</si>
  <si>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</si>
  <si>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</si>
  <si>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</si>
  <si>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</si>
  <si>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</si>
  <si>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</si>
  <si>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</si>
  <si>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</si>
  <si>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</si>
  <si>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</si>
  <si>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</si>
  <si>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</si>
  <si>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</si>
  <si>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</si>
  <si>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</si>
  <si>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</si>
  <si>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</si>
  <si>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</si>
  <si>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</si>
  <si>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</si>
  <si>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</si>
  <si>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</si>
  <si>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</si>
  <si>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</si>
  <si>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</si>
  <si>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</si>
  <si>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</si>
  <si>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</si>
  <si>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</si>
  <si>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</si>
  <si>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</si>
  <si>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</si>
  <si>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</si>
  <si>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</si>
  <si>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</si>
  <si>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</si>
  <si>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</si>
  <si>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</si>
  <si>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</si>
  <si>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</si>
  <si>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</si>
  <si>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</si>
  <si>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</si>
  <si>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</si>
  <si>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</si>
  <si>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</si>
  <si>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</si>
  <si>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</si>
  <si>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</si>
  <si>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</si>
  <si>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</si>
  <si>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</si>
  <si>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</si>
  <si>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</si>
  <si>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</si>
  <si>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</si>
  <si>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</si>
  <si>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</si>
  <si>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</si>
  <si>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</si>
  <si>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</si>
  <si>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</si>
  <si>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</si>
  <si>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</si>
  <si>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</si>
  <si>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</si>
  <si>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</si>
  <si>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</si>
  <si>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</si>
  <si>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</si>
  <si>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</si>
  <si>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</si>
  <si>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</si>
  <si>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</si>
  <si>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</si>
  <si>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</si>
  <si>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</si>
  <si>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</si>
  <si>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</si>
  <si>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</si>
  <si>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</si>
  <si>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</si>
  <si>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</si>
  <si>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</si>
  <si>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</si>
  <si>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</si>
  <si>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</si>
  <si>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</si>
  <si>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</si>
  <si>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</si>
  <si>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</si>
  <si>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</si>
  <si>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</si>
  <si>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</si>
  <si>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</si>
  <si>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</si>
  <si>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</si>
  <si>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</si>
  <si>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</si>
  <si>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</si>
  <si>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</si>
  <si>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</si>
  <si>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</si>
  <si>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</si>
  <si>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</si>
  <si>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</si>
  <si>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</si>
  <si>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</si>
  <si>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</si>
  <si>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</si>
  <si>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</si>
  <si>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</si>
  <si>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</si>
  <si>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</si>
  <si>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</si>
  <si>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</si>
  <si>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</si>
  <si>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</si>
  <si>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</si>
  <si>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</si>
  <si>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</si>
  <si>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</si>
  <si>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</si>
  <si>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</si>
  <si>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</si>
  <si>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</si>
  <si>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</si>
  <si>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</si>
  <si>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</si>
  <si>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</si>
  <si>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</si>
  <si>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</si>
  <si>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</si>
  <si>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</si>
  <si>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</si>
  <si>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</si>
  <si>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</si>
  <si>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</si>
  <si>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</si>
  <si>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</si>
  <si>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</si>
  <si>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</si>
  <si>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</si>
  <si>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</si>
  <si>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</si>
  <si>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</si>
  <si>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</si>
  <si>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</si>
  <si>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</si>
  <si>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</si>
  <si>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</si>
  <si>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</si>
  <si>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</si>
  <si>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</si>
  <si>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</si>
  <si>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</si>
  <si>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</si>
  <si>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</si>
  <si>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</si>
  <si>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</si>
  <si>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</si>
  <si>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</si>
  <si>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</si>
  <si>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</si>
  <si>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</si>
  <si>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</si>
  <si>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</si>
  <si>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</si>
  <si>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</si>
  <si>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</si>
  <si>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</si>
  <si>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</si>
  <si>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</si>
  <si>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</si>
  <si>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</si>
  <si>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</si>
  <si>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</si>
  <si>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</si>
  <si>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</si>
  <si>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</si>
  <si>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</si>
  <si>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</si>
  <si>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</si>
  <si>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</si>
  <si>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</si>
  <si>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</si>
  <si>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</si>
  <si>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</si>
  <si>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</si>
  <si>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</si>
  <si>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</si>
  <si>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</si>
  <si>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</si>
  <si>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</si>
  <si>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</si>
  <si>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</si>
  <si>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</si>
  <si>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</si>
  <si>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</si>
  <si>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</si>
  <si>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</si>
  <si>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</si>
  <si>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</si>
  <si>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</si>
  <si>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</si>
  <si>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</si>
  <si>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</si>
  <si>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</si>
  <si>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</si>
  <si>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</si>
  <si>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</si>
  <si>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</si>
  <si>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</si>
  <si>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</si>
  <si>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</si>
  <si>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</si>
  <si>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</si>
  <si>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</si>
  <si>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</si>
  <si>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</si>
  <si>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</si>
  <si>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</si>
  <si>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</si>
  <si>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</si>
  <si>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</si>
  <si>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</si>
  <si>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</si>
  <si>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</si>
  <si>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</si>
  <si>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</si>
  <si>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</si>
  <si>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</si>
  <si>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</si>
  <si>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</si>
  <si>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</si>
  <si>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</si>
  <si>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</si>
  <si>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</si>
  <si>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</si>
  <si>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</si>
  <si>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</si>
  <si>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</si>
  <si>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</si>
  <si>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</si>
  <si>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</si>
  <si>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</si>
  <si>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</si>
  <si>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</si>
  <si>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</si>
  <si>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</si>
  <si>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</si>
  <si>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</si>
  <si>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</si>
  <si>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</si>
  <si>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</si>
  <si>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</si>
  <si>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</si>
  <si>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</si>
  <si>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</si>
  <si>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</si>
  <si>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</si>
  <si>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</si>
  <si>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</si>
  <si>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</si>
  <si>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</si>
  <si>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</si>
  <si>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</si>
  <si>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</si>
  <si>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</si>
  <si>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</si>
  <si>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</si>
  <si>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</si>
  <si>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</si>
  <si>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</si>
  <si>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</si>
  <si>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</si>
  <si>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</si>
  <si>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</si>
  <si>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</si>
  <si>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</si>
  <si>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</si>
  <si>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</si>
  <si>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</si>
  <si>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</si>
  <si>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</si>
  <si>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</si>
  <si>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</si>
  <si>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</si>
  <si>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</si>
  <si>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</si>
  <si>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</si>
  <si>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</si>
  <si>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</si>
  <si>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</si>
  <si>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</si>
  <si>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</si>
  <si>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</si>
  <si>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</si>
  <si>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</si>
  <si>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</si>
  <si>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</si>
  <si>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</si>
  <si>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</si>
  <si>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</si>
  <si>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</si>
  <si>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</si>
  <si>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</si>
  <si>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</si>
  <si>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</si>
  <si>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</si>
  <si>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</si>
  <si>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</si>
  <si>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</si>
  <si>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</si>
  <si>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</si>
  <si>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</si>
  <si>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</si>
  <si>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</si>
  <si>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</si>
  <si>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</si>
  <si>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</si>
  <si>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</si>
  <si>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</si>
  <si>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</si>
  <si>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</si>
  <si>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</si>
  <si>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</si>
  <si>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</si>
  <si>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</si>
  <si>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</si>
  <si>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</si>
  <si>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</si>
  <si>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</si>
  <si>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</si>
  <si>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</si>
  <si>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</si>
  <si>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</si>
  <si>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</si>
  <si>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</si>
  <si>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</si>
  <si>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</si>
  <si>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</si>
  <si>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</si>
  <si>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</si>
  <si>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</si>
  <si>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</si>
  <si>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</si>
  <si>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</si>
  <si>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</si>
  <si>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</si>
  <si>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</si>
  <si>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</si>
  <si>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</si>
  <si>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</si>
  <si>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</si>
  <si>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</si>
  <si>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</si>
  <si>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</si>
  <si>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</si>
  <si>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</si>
  <si>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</si>
  <si>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</si>
  <si>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</si>
  <si>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</si>
  <si>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</si>
  <si>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</si>
  <si>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</si>
  <si>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</si>
  <si>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</si>
  <si>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</si>
  <si>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</si>
  <si>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</si>
  <si>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</si>
  <si>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</si>
  <si>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</si>
  <si>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</si>
  <si>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</si>
  <si>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</si>
  <si>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</si>
  <si>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</si>
  <si>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</si>
  <si>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</si>
  <si>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</si>
  <si>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</si>
  <si>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</si>
  <si>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</si>
  <si>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</si>
  <si>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</si>
  <si>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</si>
  <si>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</si>
  <si>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</si>
  <si>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</si>
  <si>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</si>
  <si>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</si>
  <si>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</si>
  <si>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</si>
  <si>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</si>
  <si>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</si>
  <si>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</si>
  <si>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</si>
  <si>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</si>
  <si>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</si>
  <si>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</si>
  <si>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</si>
  <si>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</si>
  <si>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</si>
  <si>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</si>
  <si>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</si>
  <si>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</si>
  <si>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</si>
  <si>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</si>
  <si>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</si>
  <si>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</si>
  <si>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</si>
  <si>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</si>
  <si>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</si>
  <si>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</si>
  <si>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</si>
  <si>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</si>
  <si>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</si>
  <si>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</si>
  <si>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</si>
  <si>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</si>
  <si>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</si>
  <si>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</si>
  <si>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</si>
  <si>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</si>
  <si>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</si>
  <si>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</si>
  <si>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</si>
  <si>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</si>
  <si>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</si>
  <si>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</si>
  <si>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</si>
  <si>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</si>
  <si>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</si>
  <si>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</si>
  <si>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</si>
  <si>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</si>
  <si>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</si>
  <si>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</si>
  <si>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</si>
  <si>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</si>
  <si>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</si>
  <si>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</si>
  <si>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</si>
  <si>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</si>
  <si>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</si>
  <si>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</si>
  <si>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</si>
  <si>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</si>
  <si>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</si>
  <si>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</si>
  <si>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</si>
  <si>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</si>
  <si>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</si>
  <si>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</si>
  <si>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</si>
  <si>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</si>
  <si>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</si>
  <si>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</si>
  <si>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</si>
  <si>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</si>
  <si>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</si>
  <si>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</si>
  <si>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</si>
  <si>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</si>
  <si>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</si>
  <si>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</si>
  <si>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</si>
  <si>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</si>
  <si>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</si>
  <si>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</si>
  <si>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</si>
  <si>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</si>
  <si>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</si>
  <si>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</si>
  <si>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</si>
  <si>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</si>
  <si>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</si>
  <si>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</si>
  <si>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</si>
  <si>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</si>
  <si>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</si>
  <si>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</si>
  <si>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</si>
  <si>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</si>
  <si>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</si>
  <si>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</si>
  <si>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</si>
  <si>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</si>
  <si>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</si>
  <si>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</si>
  <si>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</si>
  <si>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</si>
  <si>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</si>
  <si>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</si>
  <si>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</si>
  <si>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</si>
  <si>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</si>
  <si>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</si>
  <si>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</si>
  <si>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</si>
  <si>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</si>
  <si>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</si>
  <si>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</si>
  <si>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</si>
  <si>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</si>
  <si>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</si>
  <si>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</si>
  <si>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</si>
  <si>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</si>
  <si>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</si>
  <si>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</si>
  <si>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</si>
  <si>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</si>
  <si>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</si>
  <si>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</si>
  <si>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</si>
  <si>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</si>
  <si>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</si>
  <si>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</si>
  <si>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</si>
  <si>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</si>
  <si>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</si>
  <si>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</si>
  <si>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</si>
  <si>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</si>
  <si>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</si>
  <si>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</si>
  <si>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</si>
  <si>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</si>
  <si>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</si>
  <si>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</si>
  <si>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</si>
  <si>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</si>
  <si>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</si>
  <si>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</si>
  <si>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</si>
  <si>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</si>
  <si>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</si>
  <si>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</si>
  <si>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</si>
  <si>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</si>
  <si>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</si>
  <si>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</si>
  <si>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</si>
  <si>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</si>
  <si>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</si>
  <si>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</si>
  <si>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</si>
  <si>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</si>
  <si>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</si>
  <si>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</si>
  <si>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</si>
  <si>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</si>
  <si>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</si>
  <si>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</si>
  <si>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</si>
  <si>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</si>
  <si>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</si>
  <si>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</si>
  <si>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</si>
  <si>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</si>
  <si>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</si>
  <si>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</si>
  <si>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</si>
  <si>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</si>
  <si>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</si>
  <si>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</si>
  <si>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</si>
  <si>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</si>
  <si>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</si>
  <si>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</si>
  <si>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</si>
  <si>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</si>
  <si>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</si>
  <si>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</si>
  <si>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</si>
  <si>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</si>
  <si>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</si>
  <si>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</si>
  <si>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</si>
  <si>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</si>
  <si>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</si>
  <si>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</si>
  <si>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</si>
  <si>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</si>
  <si>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</si>
  <si>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</si>
  <si>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</si>
  <si>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</si>
  <si>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</si>
  <si>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</si>
  <si>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</si>
  <si>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</si>
  <si>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</si>
  <si>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</si>
  <si>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</si>
  <si>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</si>
  <si>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</si>
  <si>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</si>
  <si>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</si>
  <si>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</si>
  <si>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</si>
  <si>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</si>
  <si>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</si>
  <si>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</si>
  <si>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</si>
  <si>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</si>
  <si>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</si>
  <si>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</si>
  <si>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</si>
  <si>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</si>
  <si>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</si>
  <si>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</si>
  <si>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</si>
  <si>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</si>
  <si>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</si>
  <si>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</si>
  <si>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</si>
  <si>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</si>
  <si>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</si>
  <si>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</si>
  <si>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</si>
  <si>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</si>
  <si>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</si>
  <si>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</si>
  <si>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</si>
  <si>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</si>
  <si>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</si>
  <si>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</si>
  <si>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</si>
  <si>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</si>
  <si>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</si>
  <si>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</si>
  <si>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</si>
  <si>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</si>
  <si>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</si>
  <si>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</si>
  <si>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</si>
  <si>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</si>
  <si>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</si>
  <si>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</si>
  <si>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</si>
  <si>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</si>
  <si>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</si>
  <si>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</si>
  <si>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</si>
  <si>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</si>
  <si>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</si>
  <si>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</si>
  <si>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</si>
  <si>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</si>
  <si>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</si>
  <si>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</si>
  <si>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</si>
  <si>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</si>
  <si>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</si>
  <si>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</si>
  <si>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</si>
  <si>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</si>
  <si>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</si>
  <si>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</si>
  <si>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</si>
  <si>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</si>
  <si>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</si>
  <si>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</si>
  <si>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</si>
  <si>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</si>
  <si>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</si>
  <si>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</si>
  <si>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</si>
  <si>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</si>
  <si>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</si>
  <si>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</si>
  <si>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</si>
  <si>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</si>
  <si>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</si>
  <si>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</si>
  <si>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</si>
  <si>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</si>
  <si>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</si>
  <si>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</si>
  <si>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</si>
  <si>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</si>
  <si>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</si>
  <si>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</si>
  <si>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</si>
  <si>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</si>
  <si>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</si>
  <si>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</si>
  <si>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</si>
  <si>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</si>
  <si>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</si>
  <si>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</si>
  <si>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</si>
  <si>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</si>
  <si>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</si>
  <si>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</si>
  <si>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</si>
  <si>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</si>
  <si>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</si>
  <si>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</si>
  <si>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</si>
  <si>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</si>
  <si>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</si>
  <si>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</si>
  <si>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</si>
  <si>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</si>
  <si>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</si>
  <si>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</si>
  <si>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</si>
  <si>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</si>
  <si>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</si>
  <si>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</si>
  <si>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</si>
  <si>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</si>
  <si>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</si>
  <si>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</si>
  <si>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</si>
  <si>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</si>
  <si>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</si>
  <si>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</si>
  <si>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</si>
  <si>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</si>
  <si>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</si>
  <si>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</si>
  <si>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</si>
  <si>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</si>
  <si>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</si>
  <si>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</si>
  <si>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</si>
  <si>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</si>
  <si>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</si>
  <si>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</si>
  <si>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</si>
  <si>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</si>
  <si>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</si>
  <si>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</si>
  <si>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</si>
  <si>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</si>
  <si>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</si>
  <si>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</si>
  <si>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</si>
  <si>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</si>
  <si>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</si>
  <si>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</si>
  <si>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</si>
  <si>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</si>
  <si>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</si>
  <si>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</si>
  <si>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</si>
  <si>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</si>
  <si>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</si>
  <si>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</si>
  <si>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</si>
  <si>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</si>
  <si>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</si>
  <si>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</si>
  <si>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</si>
  <si>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</si>
  <si>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</si>
  <si>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</si>
  <si>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</si>
  <si>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</si>
  <si>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</si>
  <si>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</si>
  <si>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</si>
  <si>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</si>
  <si>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</si>
  <si>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</si>
  <si>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</si>
  <si>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</si>
  <si>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</si>
  <si>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</si>
  <si>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</si>
  <si>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</si>
  <si>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</si>
  <si>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</si>
  <si>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</si>
  <si>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</si>
  <si>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</si>
  <si>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</si>
  <si>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</si>
  <si>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</si>
  <si>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</si>
  <si>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</si>
  <si>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</si>
  <si>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</si>
  <si>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</si>
  <si>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</si>
  <si>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</si>
  <si>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</si>
  <si>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</si>
  <si>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</si>
  <si>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</si>
  <si>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</si>
  <si>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</si>
  <si>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</si>
  <si>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</si>
  <si>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</si>
  <si>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</si>
  <si>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</si>
  <si>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</si>
  <si>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</si>
  <si>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</si>
  <si>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</si>
  <si>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</si>
  <si>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</si>
  <si>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</si>
  <si>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</si>
  <si>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</si>
  <si>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</si>
  <si>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</si>
  <si>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</si>
  <si>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</si>
  <si>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</si>
  <si>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</si>
  <si>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</si>
  <si>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</si>
  <si>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</si>
  <si>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</si>
  <si>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</si>
  <si>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</si>
  <si>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</si>
  <si>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</si>
  <si>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</si>
  <si>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</si>
  <si>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</si>
  <si>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</si>
  <si>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</si>
  <si>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</si>
  <si>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</si>
  <si>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</si>
  <si>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</si>
  <si>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</si>
  <si>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</si>
  <si>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</si>
  <si>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</si>
  <si>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</si>
  <si>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</si>
  <si>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</si>
  <si>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</si>
  <si>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</si>
  <si>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</si>
  <si>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</si>
  <si>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</si>
  <si>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</si>
  <si>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</si>
  <si>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</si>
  <si>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</si>
  <si>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</si>
  <si>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</si>
  <si>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</si>
  <si>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</si>
  <si>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</si>
  <si>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</si>
  <si>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</si>
  <si>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</si>
  <si>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</si>
  <si>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</si>
  <si>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</si>
  <si>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</si>
  <si>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</si>
  <si>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</si>
  <si>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</si>
  <si>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</si>
  <si>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</si>
  <si>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</si>
  <si>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</si>
  <si>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</si>
  <si>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</si>
  <si>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</si>
  <si>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</si>
  <si>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</si>
  <si>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</si>
  <si>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</si>
  <si>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</si>
  <si>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</si>
  <si>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</si>
  <si>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</si>
  <si>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</si>
  <si>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</si>
  <si>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</si>
  <si>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</si>
  <si>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</si>
  <si>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</si>
  <si>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</si>
  <si>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</si>
  <si>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</si>
  <si>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</si>
  <si>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</si>
  <si>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</si>
  <si>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</si>
  <si>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</si>
  <si>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</si>
  <si>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</si>
  <si>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</si>
  <si>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</si>
  <si>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</si>
  <si>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</si>
  <si>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</si>
  <si>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</si>
  <si>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</si>
  <si>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</si>
  <si>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</si>
  <si>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</si>
  <si>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</si>
  <si>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</si>
  <si>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</si>
  <si>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</si>
  <si>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</si>
  <si>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</si>
  <si>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</si>
  <si>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</si>
  <si>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</si>
  <si>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</si>
  <si>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</si>
  <si>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</si>
  <si>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</si>
  <si>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</si>
  <si>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</si>
  <si>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</si>
  <si>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</si>
  <si>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</si>
  <si>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</si>
  <si>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</si>
  <si>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</si>
  <si>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</si>
  <si>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</si>
  <si>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</si>
  <si>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</si>
  <si>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</si>
  <si>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</si>
  <si>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</si>
  <si>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</si>
  <si>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</si>
  <si>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</si>
  <si>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</si>
  <si>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</si>
  <si>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</si>
  <si>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</si>
  <si>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</si>
  <si>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</si>
  <si>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</si>
  <si>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</si>
  <si>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</si>
  <si>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</si>
  <si>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</si>
  <si>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</si>
  <si>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</si>
  <si>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</si>
  <si>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</si>
  <si>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</si>
  <si>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</si>
  <si>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</si>
  <si>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</si>
  <si>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</si>
  <si>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</si>
  <si>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</si>
  <si>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</si>
  <si>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</si>
  <si>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</si>
  <si>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</si>
  <si>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</si>
  <si>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</si>
  <si>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</si>
  <si>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</si>
  <si>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</si>
  <si>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</si>
  <si>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</si>
  <si>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</si>
  <si>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</si>
  <si>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</si>
  <si>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</si>
  <si>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</si>
  <si>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</si>
  <si>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</si>
  <si>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</si>
  <si>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</si>
  <si>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</si>
  <si>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</si>
  <si>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</si>
  <si>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</si>
  <si>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</si>
  <si>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</si>
  <si>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</si>
  <si>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</si>
  <si>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</si>
  <si>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</si>
  <si>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</si>
  <si>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</si>
  <si>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</si>
  <si>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</si>
  <si>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</si>
  <si>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</si>
  <si>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</si>
  <si>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</si>
  <si>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</si>
  <si>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</si>
  <si>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</si>
  <si>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</si>
  <si>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</si>
  <si>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</si>
  <si>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</si>
  <si>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</si>
  <si>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</si>
  <si>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</si>
  <si>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</si>
  <si>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</si>
  <si>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</si>
  <si>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</si>
  <si>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</si>
  <si>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</si>
  <si>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</si>
  <si>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</si>
  <si>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</si>
  <si>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</si>
  <si>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</si>
  <si>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</si>
  <si>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</si>
  <si>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</si>
  <si>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</si>
  <si>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</si>
  <si>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</si>
  <si>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</si>
  <si>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</si>
  <si>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</si>
  <si>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</si>
  <si>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</si>
  <si>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</si>
  <si>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</si>
  <si>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</si>
  <si>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</si>
  <si>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</si>
  <si>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</si>
  <si>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</si>
  <si>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</si>
  <si>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</si>
  <si>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</si>
  <si>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</si>
  <si>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</si>
  <si>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</si>
  <si>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</si>
  <si>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</si>
  <si>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</si>
  <si>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</si>
  <si>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</si>
  <si>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</si>
  <si>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</si>
  <si>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</si>
  <si>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</si>
  <si>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</si>
  <si>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</si>
  <si>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</si>
  <si>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</si>
  <si>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</si>
  <si>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</si>
  <si>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</si>
  <si>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</si>
  <si>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</si>
  <si>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</si>
  <si>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</si>
  <si>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</si>
  <si>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</si>
  <si>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</si>
  <si>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</si>
  <si>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</si>
  <si>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</si>
  <si>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</si>
  <si>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</si>
  <si>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</si>
  <si>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</si>
  <si>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</si>
  <si>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</si>
  <si>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</si>
  <si>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</si>
  <si>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</si>
  <si>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</si>
  <si>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</si>
  <si>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</si>
  <si>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</si>
  <si>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</si>
  <si>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</si>
  <si>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</si>
  <si>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</si>
  <si>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</si>
  <si>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</si>
  <si>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</si>
  <si>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</si>
  <si>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</si>
  <si>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</si>
  <si>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</si>
  <si>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</si>
  <si>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</si>
  <si>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</si>
  <si>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</si>
  <si>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</si>
  <si>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</si>
  <si>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</si>
  <si>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</si>
  <si>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</si>
  <si>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</si>
  <si>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</si>
  <si>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</si>
  <si>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</si>
  <si>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</si>
  <si>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</si>
  <si>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</si>
  <si>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</si>
  <si>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</si>
  <si>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</si>
  <si>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</si>
  <si>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</si>
  <si>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</si>
  <si>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</si>
  <si>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</si>
  <si>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</si>
  <si>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</si>
  <si>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</si>
  <si>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</si>
  <si>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</si>
  <si>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</si>
  <si>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</si>
  <si>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</si>
  <si>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</si>
  <si>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</si>
  <si>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</si>
  <si>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</si>
  <si>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</si>
  <si>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</si>
  <si>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</si>
  <si>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</si>
  <si>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</si>
  <si>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</si>
  <si>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</si>
  <si>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</si>
  <si>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</si>
  <si>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</si>
  <si>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</si>
  <si>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</si>
  <si>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</si>
  <si>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</si>
  <si>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</si>
  <si>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</si>
  <si>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</si>
  <si>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</si>
  <si>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</si>
  <si>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</si>
  <si>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</si>
  <si>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</si>
  <si>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</si>
  <si>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</si>
  <si>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</si>
  <si>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</si>
  <si>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</si>
  <si>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</si>
  <si>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</si>
  <si>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</si>
  <si>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</si>
  <si>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</si>
  <si>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</si>
  <si>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</si>
  <si>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</si>
  <si>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</si>
  <si>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</si>
  <si>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</si>
  <si>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</si>
  <si>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</si>
  <si>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</si>
  <si>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</si>
  <si>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</si>
  <si>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</si>
  <si>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</si>
  <si>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</si>
  <si>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</si>
  <si>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</si>
  <si>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</si>
  <si>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</si>
  <si>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</si>
  <si>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</si>
  <si>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</si>
  <si>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</si>
  <si>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</si>
  <si>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</si>
  <si>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</si>
  <si>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</si>
  <si>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</si>
  <si>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</si>
  <si>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</si>
  <si>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</si>
  <si>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</si>
  <si>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</si>
  <si>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</si>
  <si>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</si>
  <si>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</si>
  <si>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</si>
  <si>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</si>
  <si>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</si>
  <si>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</si>
  <si>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</si>
  <si>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</si>
  <si>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</si>
  <si>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</si>
  <si>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</si>
  <si>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</si>
  <si>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</si>
  <si>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</si>
  <si>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</si>
  <si>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</si>
  <si>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</si>
  <si>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</si>
  <si>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</si>
  <si>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</si>
  <si>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</si>
  <si>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</si>
  <si>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</si>
  <si>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</si>
  <si>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</si>
  <si>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</si>
  <si>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</si>
  <si>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</si>
  <si>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</si>
  <si>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</si>
  <si>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</si>
  <si>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</si>
  <si>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</si>
  <si>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</si>
  <si>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</si>
  <si>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</si>
  <si>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</si>
  <si>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</si>
  <si>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</si>
  <si>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</si>
  <si>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</si>
  <si>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</si>
  <si>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</si>
  <si>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</si>
  <si>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</si>
  <si>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</si>
  <si>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</si>
  <si>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</si>
  <si>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</si>
  <si>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</si>
  <si>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</si>
  <si>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</si>
  <si>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</si>
  <si>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</si>
  <si>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</si>
  <si>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</si>
  <si>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</si>
  <si>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</si>
  <si>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</si>
  <si>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</si>
  <si>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</si>
  <si>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</si>
  <si>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</si>
  <si>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</si>
  <si>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</si>
  <si>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</si>
  <si>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</si>
  <si>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</si>
  <si>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</si>
  <si>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</si>
  <si>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</si>
  <si>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</si>
  <si>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</si>
  <si>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</si>
  <si>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</si>
  <si>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</si>
  <si>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</si>
  <si>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</si>
  <si>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</si>
  <si>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</si>
  <si>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</si>
  <si>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</si>
  <si>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</si>
  <si>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</si>
  <si>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</si>
  <si>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</si>
  <si>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</si>
  <si>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</si>
  <si>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</si>
  <si>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</si>
  <si>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</si>
  <si>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</si>
  <si>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</si>
  <si>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</si>
  <si>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</si>
  <si>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</si>
  <si>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</si>
  <si>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</si>
  <si>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</si>
  <si>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</si>
  <si>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</si>
  <si>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</si>
  <si>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</si>
  <si>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</si>
  <si>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</si>
  <si>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</si>
  <si>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</si>
  <si>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</si>
  <si>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</si>
  <si>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</si>
  <si>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</si>
  <si>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</si>
  <si>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</si>
  <si>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</si>
  <si>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</si>
  <si>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</si>
  <si>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</si>
  <si>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</si>
  <si>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</si>
  <si>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</si>
  <si>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</si>
  <si>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</si>
  <si>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</si>
  <si>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</si>
  <si>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</si>
  <si>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</si>
  <si>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</si>
  <si>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</si>
  <si>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</si>
  <si>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</si>
  <si>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</si>
  <si>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</si>
  <si>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</si>
  <si>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</si>
  <si>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</si>
  <si>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</si>
  <si>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</si>
  <si>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</si>
  <si>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</si>
  <si>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</si>
  <si>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</si>
  <si>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</si>
  <si>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</si>
  <si>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</si>
  <si>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</si>
  <si>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</si>
  <si>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</si>
  <si>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</si>
  <si>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</si>
  <si>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</si>
  <si>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</si>
  <si>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</si>
  <si>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</si>
  <si>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</si>
  <si>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</si>
  <si>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</si>
  <si>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</si>
  <si>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</si>
  <si>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</si>
  <si>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</si>
  <si>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</si>
  <si>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</si>
  <si>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</si>
  <si>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</si>
  <si>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</si>
  <si>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</si>
  <si>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</si>
  <si>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</si>
  <si>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</si>
  <si>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</si>
  <si>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</si>
  <si>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</si>
  <si>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</si>
  <si>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</si>
  <si>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</si>
  <si>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</si>
  <si>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</si>
  <si>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</si>
  <si>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</si>
  <si>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</si>
  <si>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</si>
  <si>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</si>
  <si>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</si>
  <si>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</si>
  <si>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</si>
  <si>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</si>
  <si>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</si>
  <si>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</si>
  <si>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</si>
  <si>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</si>
  <si>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</si>
  <si>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</si>
  <si>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</si>
  <si>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</si>
  <si>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</si>
  <si>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</si>
  <si>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</si>
  <si>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</si>
  <si>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</si>
  <si>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</si>
  <si>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</si>
  <si>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</si>
  <si>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</si>
  <si>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</si>
  <si>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</si>
  <si>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</si>
  <si>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</si>
  <si>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</si>
  <si>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</si>
  <si>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</si>
  <si>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</si>
  <si>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</si>
  <si>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</si>
  <si>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</si>
  <si>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</si>
  <si>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</si>
  <si>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</si>
  <si>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</si>
  <si>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</si>
  <si>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</si>
  <si>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</si>
  <si>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</si>
  <si>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</si>
  <si>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</si>
  <si>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</si>
  <si>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</si>
  <si>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</si>
  <si>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</si>
  <si>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</si>
  <si>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</si>
  <si>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</si>
  <si>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</si>
  <si>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</si>
  <si>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</si>
  <si>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</si>
  <si>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</si>
  <si>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</si>
  <si>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</si>
  <si>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</si>
  <si>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</si>
  <si>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</si>
  <si>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</si>
  <si>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</si>
  <si>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</si>
  <si>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</si>
  <si>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</si>
  <si>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</si>
  <si>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</si>
  <si>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</si>
  <si>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</si>
  <si>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</si>
  <si>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</si>
  <si>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</si>
  <si>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</si>
  <si>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</si>
  <si>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</si>
  <si>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</si>
  <si>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</si>
  <si>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</si>
  <si>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</si>
  <si>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</si>
  <si>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</si>
  <si>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</si>
  <si>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</si>
  <si>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</si>
  <si>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</si>
  <si>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</si>
  <si>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</si>
  <si>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</si>
  <si>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</si>
  <si>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</si>
  <si>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</si>
  <si>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</si>
  <si>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</si>
  <si>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</si>
  <si>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</si>
  <si>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</si>
  <si>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</si>
  <si>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</si>
  <si>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</si>
  <si>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</si>
  <si>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</si>
  <si>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</si>
  <si>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</si>
  <si>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</si>
  <si>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</si>
  <si>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</si>
  <si>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</si>
  <si>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</si>
  <si>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</si>
  <si>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</si>
  <si>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</si>
  <si>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</si>
  <si>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</si>
  <si>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</si>
  <si>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</si>
  <si>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</si>
  <si>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</si>
  <si>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</si>
  <si>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</si>
  <si>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</si>
  <si>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</si>
  <si>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</si>
  <si>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</si>
  <si>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</si>
  <si>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</si>
  <si>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</si>
  <si>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</si>
  <si>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</si>
  <si>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</si>
  <si>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</si>
  <si>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</si>
  <si>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</si>
  <si>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</si>
  <si>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</si>
  <si>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</si>
  <si>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</si>
  <si>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</si>
  <si>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</si>
  <si>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</si>
  <si>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</si>
  <si>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</si>
  <si>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</si>
  <si>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</si>
  <si>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</si>
  <si>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</si>
  <si>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</si>
  <si>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</si>
  <si>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</si>
  <si>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</si>
  <si>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</si>
  <si>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</si>
  <si>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</si>
  <si>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</si>
  <si>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</si>
  <si>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</si>
  <si>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</si>
  <si>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</si>
  <si>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</si>
  <si>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</si>
  <si>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</si>
  <si>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</si>
  <si>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</si>
  <si>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</si>
  <si>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</si>
  <si>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</si>
  <si>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</si>
  <si>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</si>
  <si>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</si>
  <si>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</si>
  <si>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</si>
  <si>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</si>
  <si>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</si>
  <si>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</si>
  <si>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</si>
  <si>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</si>
  <si>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</si>
  <si>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</si>
  <si>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</si>
  <si>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</si>
  <si>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</si>
  <si>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</si>
  <si>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</si>
  <si>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</si>
  <si>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</si>
  <si>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</si>
  <si>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</si>
  <si>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</si>
  <si>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</si>
  <si>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</si>
  <si>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</si>
  <si>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</si>
  <si>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</si>
  <si>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</si>
  <si>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</si>
  <si>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</si>
  <si>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</si>
  <si>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</si>
  <si>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</si>
  <si>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</si>
  <si>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</si>
  <si>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</si>
  <si>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</si>
  <si>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</si>
  <si>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</si>
  <si>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</si>
  <si>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</si>
  <si>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</si>
  <si>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</si>
  <si>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</si>
  <si>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</si>
  <si>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</si>
  <si>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</si>
  <si>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</si>
  <si>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</si>
  <si>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</si>
  <si>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</si>
  <si>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</si>
  <si>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</si>
  <si>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</si>
  <si>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</si>
  <si>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</si>
  <si>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</si>
  <si>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</si>
  <si>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</si>
  <si>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</si>
  <si>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</si>
  <si>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</si>
  <si>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</si>
  <si>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</si>
  <si>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</si>
  <si>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</si>
  <si>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</si>
  <si>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</si>
  <si>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</si>
  <si>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</si>
  <si>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</si>
  <si>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</si>
  <si>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</si>
  <si>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</si>
  <si>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</si>
  <si>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</si>
  <si>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</si>
  <si>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</si>
  <si>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</si>
  <si>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</si>
  <si>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</si>
  <si>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</si>
  <si>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</si>
  <si>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</si>
  <si>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</si>
  <si>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</si>
  <si>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</si>
  <si>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</si>
  <si>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</si>
  <si>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</si>
  <si>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</si>
  <si>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</si>
  <si>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</si>
  <si>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</si>
  <si>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</si>
  <si>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</si>
  <si>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</si>
  <si>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</si>
  <si>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</si>
  <si>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</si>
  <si>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</si>
  <si>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</si>
  <si>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</si>
  <si>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</si>
  <si>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</si>
  <si>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</si>
  <si>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</si>
  <si>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</si>
  <si>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</si>
  <si>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</si>
  <si>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</si>
  <si>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</si>
  <si>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</si>
  <si>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</si>
  <si>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</si>
  <si>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</si>
  <si>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</si>
  <si>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</si>
  <si>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</si>
  <si>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</si>
  <si>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</si>
  <si>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</si>
  <si>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</si>
  <si>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</si>
  <si>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</si>
  <si>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</si>
  <si>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</si>
  <si>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</si>
  <si>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</si>
  <si>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</si>
  <si>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</si>
  <si>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</si>
  <si>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</si>
  <si>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</si>
  <si>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</si>
  <si>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</si>
  <si>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</si>
  <si>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</si>
  <si>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</si>
  <si>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</si>
  <si>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</si>
  <si>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</si>
  <si>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</si>
  <si>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</si>
  <si>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</si>
  <si>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</si>
  <si>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</si>
  <si>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</si>
  <si>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</si>
  <si>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</si>
  <si>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</si>
  <si>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</si>
  <si>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</si>
  <si>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</si>
  <si>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</si>
  <si>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</si>
  <si>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</si>
  <si>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</si>
  <si>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</si>
  <si>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</si>
  <si>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</si>
  <si>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</si>
  <si>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</si>
  <si>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</si>
  <si>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</si>
  <si>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</si>
  <si>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</si>
  <si>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</si>
  <si>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</si>
  <si>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</si>
  <si>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</si>
  <si>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</si>
  <si>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</si>
  <si>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</si>
  <si>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</si>
  <si>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</si>
  <si>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</si>
  <si>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</si>
  <si>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</si>
  <si>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</si>
  <si>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</si>
  <si>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</si>
  <si>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</si>
  <si>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</si>
  <si>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</si>
  <si>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</si>
  <si>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</si>
  <si>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</si>
  <si>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</si>
  <si>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</si>
  <si>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</si>
  <si>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</si>
  <si>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</si>
  <si>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</si>
  <si>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</si>
  <si>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</si>
  <si>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</si>
  <si>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</si>
  <si>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</si>
  <si>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</si>
  <si>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</si>
  <si>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</si>
  <si>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</si>
  <si>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</si>
  <si>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</si>
  <si>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</si>
  <si>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</si>
  <si>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</si>
  <si>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</si>
  <si>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</si>
  <si>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</si>
  <si>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</si>
  <si>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</si>
  <si>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</si>
  <si>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</si>
  <si>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</si>
  <si>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</si>
  <si>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</si>
  <si>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</si>
  <si>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</si>
  <si>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</si>
  <si>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</si>
  <si>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</si>
  <si>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</si>
  <si>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</si>
  <si>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</si>
  <si>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</si>
  <si>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</si>
  <si>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</si>
  <si>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</si>
  <si>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</si>
  <si>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</si>
  <si>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</si>
  <si>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</si>
  <si>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</si>
  <si>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</si>
  <si>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</si>
  <si>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</si>
  <si>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</si>
  <si>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</si>
  <si>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</si>
  <si>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</si>
  <si>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</si>
  <si>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</si>
  <si>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</si>
  <si>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</si>
  <si>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</si>
  <si>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</si>
  <si>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</si>
  <si>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</si>
  <si>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</si>
  <si>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</si>
  <si>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</si>
  <si>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</si>
  <si>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</si>
  <si>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</si>
  <si>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</si>
  <si>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</si>
  <si>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</si>
  <si>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</si>
  <si>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</si>
  <si>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</si>
  <si>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</si>
  <si>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</si>
  <si>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</si>
  <si>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</si>
  <si>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</si>
  <si>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</si>
  <si>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</si>
  <si>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</si>
  <si>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</si>
  <si>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</si>
  <si>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</si>
  <si>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</si>
  <si>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</si>
  <si>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</si>
  <si>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</si>
  <si>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</si>
  <si>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</si>
  <si>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</si>
  <si>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</si>
  <si>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</si>
  <si>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</si>
  <si>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</si>
  <si>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</si>
  <si>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</si>
  <si>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</si>
  <si>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</si>
  <si>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</si>
  <si>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</si>
  <si>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</si>
  <si>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</si>
  <si>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</si>
  <si>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</si>
  <si>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</si>
  <si>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</si>
  <si>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</si>
  <si>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</si>
  <si>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</si>
  <si>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</si>
  <si>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</si>
  <si>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</si>
  <si>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</si>
  <si>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</si>
  <si>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</si>
  <si>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</si>
  <si>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</si>
  <si>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</si>
  <si>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</si>
  <si>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</si>
  <si>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</si>
  <si>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</si>
  <si>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</si>
  <si>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</si>
  <si>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</si>
  <si>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</si>
  <si>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</si>
  <si>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</si>
  <si>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</si>
  <si>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</si>
  <si>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</si>
  <si>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</si>
  <si>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</si>
  <si>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</si>
  <si>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</si>
  <si>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</si>
  <si>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</si>
  <si>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</si>
  <si>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</si>
  <si>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</si>
  <si>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</si>
  <si>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</si>
  <si>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</si>
  <si>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</si>
  <si>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</si>
  <si>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</si>
  <si>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</si>
  <si>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</si>
  <si>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</si>
  <si>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</si>
  <si>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</si>
  <si>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</si>
  <si>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</si>
  <si>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</si>
  <si>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</si>
  <si>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</si>
  <si>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</si>
  <si>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</si>
  <si>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</si>
  <si>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</si>
  <si>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</si>
  <si>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</si>
  <si>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</si>
  <si>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</si>
  <si>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</si>
  <si>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</si>
  <si>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</si>
  <si>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</si>
  <si>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</si>
  <si>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</si>
  <si>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</si>
  <si>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</si>
  <si>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</si>
  <si>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</si>
  <si>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</si>
  <si>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</si>
  <si>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</si>
  <si>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</si>
  <si>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</si>
  <si>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</si>
  <si>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</si>
  <si>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</si>
  <si>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</si>
  <si>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</si>
  <si>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</si>
  <si>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</si>
  <si>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</si>
  <si>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</si>
  <si>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</si>
  <si>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</si>
  <si>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</si>
  <si>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</si>
  <si>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</si>
  <si>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</si>
  <si>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</si>
  <si>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</si>
  <si>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</si>
  <si>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</si>
  <si>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</si>
  <si>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</si>
  <si>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</si>
  <si>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</si>
  <si>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</si>
  <si>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</si>
  <si>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</si>
  <si>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</si>
  <si>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</si>
  <si>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</si>
  <si>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</si>
  <si>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</si>
  <si>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</si>
  <si>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</si>
  <si>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</si>
  <si>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</si>
  <si>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</si>
  <si>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</si>
  <si>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</si>
  <si>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</si>
  <si>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</si>
  <si>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</si>
  <si>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</si>
  <si>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</si>
  <si>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</si>
  <si>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</si>
  <si>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</si>
  <si>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</si>
  <si>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</si>
  <si>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</si>
  <si>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</si>
  <si>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</si>
  <si>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</si>
  <si>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</si>
  <si>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</si>
  <si>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</si>
  <si>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</si>
  <si>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</si>
  <si>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</si>
  <si>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</si>
  <si>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</si>
  <si>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</si>
  <si>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</si>
  <si>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</si>
  <si>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</si>
  <si>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</si>
  <si>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</si>
  <si>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</si>
  <si>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</si>
  <si>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</si>
  <si>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</si>
  <si>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</si>
  <si>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</si>
  <si>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</si>
  <si>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</si>
  <si>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</si>
  <si>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</si>
  <si>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</si>
  <si>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</si>
  <si>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</si>
  <si>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</si>
  <si>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</si>
  <si>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</si>
  <si>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</si>
  <si>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</si>
  <si>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</si>
  <si>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</si>
  <si>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</si>
  <si>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</si>
  <si>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</si>
  <si>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</si>
  <si>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</si>
  <si>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</si>
  <si>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</si>
  <si>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</si>
  <si>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</si>
  <si>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</si>
  <si>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</si>
  <si>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</si>
  <si>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</si>
  <si>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</si>
  <si>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</si>
  <si>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</si>
  <si>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</si>
  <si>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</si>
  <si>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</si>
  <si>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</si>
  <si>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</si>
  <si>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</si>
  <si>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</si>
  <si>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</si>
  <si>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</si>
  <si>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</si>
  <si>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</si>
  <si>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</si>
  <si>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</si>
  <si>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</si>
  <si>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</si>
  <si>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</si>
  <si>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</si>
  <si>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</si>
  <si>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</si>
  <si>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</si>
  <si>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</si>
  <si>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</si>
  <si>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</si>
  <si>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</si>
  <si>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</si>
  <si>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</si>
  <si>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</si>
  <si>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</si>
  <si>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</si>
  <si>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</si>
  <si>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</si>
  <si>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</si>
  <si>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</si>
  <si>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</si>
  <si>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</si>
  <si>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</si>
  <si>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</si>
  <si>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</si>
  <si>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</si>
  <si>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</si>
  <si>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</si>
  <si>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</si>
  <si>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</si>
  <si>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</si>
  <si>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</si>
  <si>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</si>
  <si>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</si>
  <si>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</si>
  <si>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</si>
  <si>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</si>
  <si>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</si>
  <si>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</si>
  <si>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</si>
  <si>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</si>
  <si>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</si>
  <si>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</si>
  <si>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</si>
  <si>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</si>
  <si>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</si>
  <si>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</si>
  <si>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</si>
  <si>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</si>
  <si>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</si>
  <si>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</si>
  <si>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</si>
  <si>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</si>
  <si>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</si>
  <si>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</si>
  <si>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</si>
  <si>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</si>
  <si>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</si>
  <si>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</si>
  <si>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</si>
  <si>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</si>
  <si>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</si>
  <si>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</si>
  <si>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</si>
  <si>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</si>
  <si>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</si>
  <si>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</si>
  <si>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</si>
  <si>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</si>
  <si>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</si>
  <si>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</si>
  <si>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</si>
  <si>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</si>
  <si>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</si>
  <si>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</si>
  <si>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</si>
  <si>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</si>
  <si>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</si>
  <si>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</si>
  <si>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</si>
  <si>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</si>
  <si>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</si>
  <si>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</si>
  <si>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</si>
  <si>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</si>
  <si>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</si>
  <si>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</si>
  <si>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</si>
  <si>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</si>
  <si>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</si>
  <si>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</si>
  <si>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</si>
  <si>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</si>
  <si>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</si>
  <si>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</si>
  <si>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</si>
  <si>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</si>
  <si>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</si>
  <si>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</si>
  <si>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</si>
  <si>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</si>
  <si>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</si>
  <si>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</si>
  <si>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</si>
  <si>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</si>
  <si>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</si>
  <si>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</si>
  <si>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</si>
  <si>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</si>
  <si>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</si>
  <si>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</si>
  <si>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</si>
  <si>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</si>
  <si>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</si>
  <si>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</si>
  <si>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</si>
  <si>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</si>
  <si>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</si>
  <si>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</si>
  <si>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</si>
  <si>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</si>
  <si>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</si>
  <si>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</si>
  <si>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</si>
  <si>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</si>
  <si>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</si>
  <si>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</si>
  <si>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</si>
  <si>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</si>
  <si>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</si>
  <si>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</si>
  <si>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</si>
  <si>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</si>
  <si>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</si>
  <si>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</si>
  <si>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</si>
  <si>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</si>
  <si>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</si>
  <si>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</si>
  <si>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</si>
  <si>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</si>
  <si>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</si>
  <si>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</si>
  <si>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</si>
  <si>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</si>
  <si>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</si>
  <si>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</si>
  <si>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</si>
  <si>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</si>
  <si>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</si>
  <si>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</si>
  <si>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</si>
  <si>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</si>
  <si>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</si>
  <si>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</si>
  <si>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</si>
  <si>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</si>
  <si>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</si>
  <si>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</si>
  <si>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</si>
  <si>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</si>
  <si>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</si>
  <si>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</si>
  <si>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</si>
  <si>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</si>
  <si>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</si>
  <si>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</si>
  <si>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</si>
  <si>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</si>
  <si>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</si>
  <si>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</si>
  <si>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</si>
  <si>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</si>
  <si>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</si>
  <si>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</si>
  <si>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</si>
  <si>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</si>
  <si>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</si>
  <si>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</si>
  <si>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</si>
  <si>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</si>
  <si>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</si>
  <si>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</si>
  <si>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</si>
  <si>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</si>
  <si>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</si>
  <si>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</si>
  <si>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</si>
  <si>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</si>
  <si>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</si>
  <si>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</si>
  <si>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</si>
  <si>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</si>
  <si>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</si>
  <si>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</si>
  <si>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</si>
  <si>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</si>
  <si>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</si>
  <si>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</si>
  <si>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</si>
  <si>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</si>
  <si>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</si>
  <si>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</si>
  <si>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</si>
  <si>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</si>
  <si>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</si>
  <si>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</si>
  <si>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</si>
  <si>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</si>
  <si>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</si>
  <si>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</si>
  <si>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</si>
  <si>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</si>
  <si>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</si>
  <si>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</si>
  <si>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</si>
  <si>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</si>
  <si>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</si>
  <si>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</si>
  <si>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</si>
  <si>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</si>
  <si>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</si>
  <si>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</si>
  <si>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</si>
  <si>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</si>
  <si>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</si>
  <si>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</si>
  <si>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</si>
  <si>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</si>
  <si>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</si>
  <si>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</si>
  <si>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</si>
  <si>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</si>
  <si>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</si>
  <si>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</si>
  <si>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</si>
  <si>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</si>
  <si>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</si>
  <si>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</si>
  <si>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</si>
  <si>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</si>
  <si>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</si>
  <si>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</si>
  <si>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</si>
  <si>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</si>
  <si>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</si>
  <si>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</si>
  <si>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</si>
  <si>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</si>
  <si>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</si>
  <si>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</si>
  <si>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</si>
  <si>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</si>
  <si>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</si>
  <si>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</si>
  <si>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</si>
  <si>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</si>
  <si>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</si>
  <si>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</si>
  <si>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</si>
  <si>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</si>
  <si>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</si>
  <si>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</si>
  <si>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</si>
  <si>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</si>
  <si>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</si>
  <si>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</si>
  <si>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</si>
  <si>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</si>
  <si>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</si>
  <si>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</si>
  <si>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</si>
  <si>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</si>
  <si>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</si>
  <si>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</si>
  <si>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</si>
  <si>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</si>
  <si>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</si>
  <si>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</si>
  <si>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</si>
  <si>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</si>
  <si>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</si>
  <si>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</si>
  <si>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</si>
  <si>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</si>
  <si>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</si>
  <si>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</si>
  <si>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</si>
  <si>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</si>
  <si>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</si>
  <si>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</si>
  <si>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</si>
  <si>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</si>
  <si>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</si>
  <si>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</si>
  <si>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</si>
  <si>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</si>
  <si>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</si>
  <si>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</si>
  <si>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</si>
  <si>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</si>
  <si>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</si>
  <si>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</si>
  <si>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</si>
  <si>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</si>
  <si>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</si>
  <si>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</si>
  <si>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</si>
  <si>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</si>
  <si>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</si>
  <si>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</si>
  <si>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</si>
  <si>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</si>
  <si>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</si>
  <si>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</si>
  <si>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</si>
  <si>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</si>
  <si>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</si>
  <si>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</si>
  <si>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</si>
  <si>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</si>
  <si>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</si>
  <si>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</si>
  <si>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</si>
  <si>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</si>
  <si>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</si>
  <si>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</si>
  <si>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</si>
  <si>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</si>
  <si>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</si>
  <si>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</si>
  <si>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</si>
  <si>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</si>
  <si>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</si>
  <si>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</si>
  <si>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</si>
  <si>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</si>
  <si>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</si>
  <si>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</si>
  <si>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</si>
  <si>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</si>
  <si>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</si>
  <si>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</si>
  <si>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</si>
  <si>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</si>
  <si>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</si>
  <si>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</si>
  <si>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</si>
  <si>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</si>
  <si>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</si>
  <si>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</si>
  <si>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</si>
  <si>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</si>
  <si>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</si>
  <si>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</si>
  <si>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</si>
  <si>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</si>
  <si>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</si>
  <si>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</si>
  <si>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</si>
  <si>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</si>
  <si>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</si>
  <si>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</si>
  <si>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</si>
  <si>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</si>
  <si>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</si>
  <si>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</si>
  <si>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</si>
  <si>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</si>
  <si>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</si>
  <si>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</si>
  <si>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</si>
  <si>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</si>
  <si>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</si>
  <si>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</si>
  <si>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</si>
  <si>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</si>
  <si>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</si>
  <si>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</si>
  <si>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</si>
  <si>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</si>
  <si>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</si>
  <si>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</si>
  <si>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</si>
  <si>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</si>
  <si>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</si>
  <si>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</si>
  <si>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</si>
  <si>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</si>
  <si>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</si>
  <si>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</si>
  <si>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</si>
  <si>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</si>
  <si>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</si>
  <si>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</si>
  <si>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</si>
  <si>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</si>
  <si>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</si>
  <si>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</si>
  <si>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</si>
  <si>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</si>
  <si>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</si>
  <si>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</si>
  <si>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</si>
  <si>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</si>
  <si>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</si>
  <si>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</si>
  <si>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</si>
  <si>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</si>
  <si>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</si>
  <si>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</si>
  <si>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</si>
  <si>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</si>
  <si>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</si>
  <si>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</si>
  <si>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</si>
  <si>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</si>
  <si>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</si>
  <si>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</si>
  <si>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</si>
  <si>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</si>
  <si>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</si>
  <si>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</si>
  <si>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</si>
  <si>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</si>
  <si>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</si>
  <si>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</si>
  <si>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</si>
  <si>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</si>
  <si>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</si>
  <si>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</si>
  <si>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</si>
  <si>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</si>
  <si>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</si>
  <si>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</si>
  <si>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</si>
  <si>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</si>
  <si>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</si>
  <si>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</si>
  <si>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</si>
  <si>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</si>
  <si>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</si>
  <si>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</si>
  <si>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</si>
  <si>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</si>
  <si>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</si>
  <si>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</si>
  <si>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</si>
  <si>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</si>
  <si>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</si>
  <si>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</si>
  <si>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</si>
  <si>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</si>
  <si>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</si>
  <si>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</si>
  <si>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</si>
  <si>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</si>
  <si>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</si>
  <si>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</si>
  <si>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</si>
  <si>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</si>
  <si>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</si>
  <si>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</si>
  <si>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</si>
  <si>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</si>
  <si>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</si>
  <si>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</si>
  <si>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</si>
  <si>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</si>
  <si>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</si>
  <si>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</si>
  <si>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</si>
  <si>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</si>
  <si>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</si>
  <si>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</si>
  <si>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</si>
  <si>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</si>
  <si>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</si>
  <si>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</si>
  <si>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</si>
  <si>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</si>
  <si>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</si>
  <si>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</si>
  <si>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</si>
  <si>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</si>
  <si>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</si>
  <si>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</si>
  <si>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</si>
  <si>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</si>
  <si>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</si>
  <si>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</si>
  <si>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</si>
  <si>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</si>
  <si>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</si>
  <si>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</si>
  <si>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</si>
  <si>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</si>
  <si>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</si>
  <si>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</si>
  <si>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</si>
  <si>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</si>
  <si>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</si>
  <si>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</si>
  <si>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</si>
  <si>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</si>
  <si>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</si>
  <si>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</si>
  <si>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</si>
  <si>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</si>
  <si>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</si>
  <si>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</si>
  <si>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</si>
  <si>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</si>
  <si>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</si>
  <si>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</si>
  <si>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</si>
  <si>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</si>
  <si>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</si>
  <si>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</si>
  <si>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</si>
  <si>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</si>
  <si>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</si>
  <si>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</si>
  <si>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</si>
  <si>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</si>
  <si>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</si>
  <si>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</si>
  <si>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</si>
  <si>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</si>
  <si>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</si>
  <si>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</si>
  <si>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</si>
  <si>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</si>
  <si>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</si>
  <si>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</si>
  <si>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</si>
  <si>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</si>
  <si>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</si>
  <si>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</si>
  <si>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</si>
  <si>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</si>
  <si>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</si>
  <si>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</si>
  <si>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</si>
  <si>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</si>
  <si>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</si>
  <si>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</si>
  <si>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</si>
  <si>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</si>
  <si>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</si>
  <si>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</si>
  <si>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</si>
  <si>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</si>
  <si>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</si>
  <si>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</si>
  <si>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</si>
  <si>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</si>
  <si>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</si>
  <si>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</si>
  <si>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</si>
  <si>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</si>
  <si>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</si>
  <si>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</si>
  <si>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</si>
  <si>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</si>
  <si>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</si>
  <si>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</si>
  <si>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</si>
  <si>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</si>
  <si>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</si>
  <si>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</si>
  <si>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</si>
  <si>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</si>
  <si>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</si>
  <si>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</si>
  <si>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</si>
  <si>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</si>
  <si>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</si>
  <si>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</si>
  <si>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</si>
  <si>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</si>
  <si>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</si>
  <si>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</si>
  <si>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</si>
  <si>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</si>
  <si>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</si>
  <si>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</si>
  <si>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</si>
  <si>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</si>
  <si>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</si>
  <si>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</si>
  <si>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</si>
  <si>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</si>
  <si>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</si>
  <si>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</si>
  <si>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</si>
  <si>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</si>
  <si>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</si>
  <si>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</si>
  <si>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</si>
  <si>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</si>
  <si>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</si>
  <si>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</si>
  <si>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</si>
  <si>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</si>
  <si>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</si>
  <si>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</si>
  <si>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</si>
  <si>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</si>
  <si>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</si>
  <si>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</si>
  <si>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</si>
  <si>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</si>
  <si>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</si>
  <si>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</si>
  <si>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</si>
  <si>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</si>
  <si>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</si>
  <si>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</si>
  <si>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</si>
  <si>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</si>
  <si>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</si>
  <si>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</si>
  <si>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</si>
  <si>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</si>
  <si>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</si>
  <si>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</si>
  <si>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</si>
  <si>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</si>
  <si>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</si>
  <si>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</si>
  <si>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</si>
  <si>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</si>
  <si>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</si>
  <si>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</si>
  <si>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</si>
  <si>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</si>
  <si>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</si>
  <si>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</si>
  <si>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</si>
  <si>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</si>
  <si>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</si>
  <si>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</si>
  <si>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</si>
  <si>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</si>
  <si>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</si>
  <si>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</si>
  <si>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</si>
  <si>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</si>
  <si>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</si>
  <si>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</si>
  <si>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</si>
  <si>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</si>
  <si>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</si>
  <si>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</si>
  <si>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</si>
  <si>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</si>
  <si>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</si>
  <si>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</si>
  <si>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</si>
  <si>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</si>
  <si>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</si>
  <si>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</si>
  <si>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</si>
  <si>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</si>
  <si>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</si>
  <si>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</si>
  <si>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</si>
  <si>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</si>
  <si>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</si>
  <si>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</si>
  <si>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</si>
  <si>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</si>
  <si>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</si>
  <si>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</si>
  <si>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</si>
  <si>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</si>
  <si>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</si>
  <si>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</si>
  <si>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</si>
  <si>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</si>
  <si>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</si>
  <si>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</si>
  <si>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</si>
  <si>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</si>
  <si>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</si>
  <si>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</si>
  <si>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</si>
  <si>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</si>
  <si>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</si>
  <si>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</si>
  <si>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</si>
  <si>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</si>
  <si>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</si>
  <si>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</si>
  <si>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</si>
  <si>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</si>
  <si>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</si>
  <si>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</si>
  <si>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</si>
  <si>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</si>
  <si>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</si>
  <si>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</si>
  <si>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</si>
  <si>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</si>
  <si>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</si>
  <si>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</si>
  <si>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</si>
  <si>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</si>
  <si>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</si>
  <si>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</si>
  <si>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</si>
  <si>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</si>
  <si>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</si>
  <si>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</si>
  <si>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</si>
  <si>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</si>
  <si>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</si>
  <si>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</si>
  <si>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</si>
  <si>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</si>
  <si>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</si>
  <si>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</si>
  <si>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</si>
  <si>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</si>
  <si>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</si>
  <si>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</si>
  <si>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</si>
  <si>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</si>
  <si>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</si>
  <si>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</si>
  <si>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</si>
  <si>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</si>
  <si>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</si>
  <si>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</si>
  <si>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</si>
  <si>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</si>
  <si>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</si>
  <si>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</si>
  <si>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</si>
  <si>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</si>
  <si>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</si>
  <si>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</si>
  <si>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</si>
  <si>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</si>
  <si>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</si>
  <si>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</si>
  <si>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</si>
  <si>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</si>
  <si>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</si>
  <si>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</si>
  <si>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</si>
  <si>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</si>
  <si>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</si>
  <si>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</si>
  <si>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</si>
  <si>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</si>
  <si>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</si>
  <si>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</si>
  <si>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</si>
  <si>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</si>
  <si>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</si>
  <si>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</si>
  <si>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</si>
  <si>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</si>
  <si>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</si>
  <si>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</si>
  <si>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</si>
  <si>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</si>
  <si>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</si>
  <si>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</si>
  <si>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</si>
  <si>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</si>
  <si>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</si>
  <si>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</si>
  <si>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</si>
  <si>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</si>
  <si>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</si>
  <si>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</si>
  <si>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</si>
  <si>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</si>
  <si>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</si>
  <si>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</si>
  <si>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</si>
  <si>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</si>
  <si>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</si>
  <si>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</si>
  <si>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</si>
  <si>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</si>
  <si>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</si>
  <si>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</si>
  <si>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</si>
  <si>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</si>
  <si>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</si>
  <si>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</si>
  <si>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</si>
  <si>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</si>
  <si>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</si>
  <si>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</si>
  <si>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</si>
  <si>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</si>
  <si>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</si>
  <si>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</si>
  <si>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</si>
  <si>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</si>
  <si>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</si>
  <si>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</si>
  <si>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</si>
  <si>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</si>
  <si>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</si>
  <si>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</si>
  <si>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</si>
  <si>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</si>
  <si>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</si>
  <si>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</si>
  <si>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</si>
  <si>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</si>
  <si>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</si>
  <si>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</si>
  <si>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</si>
  <si>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</si>
  <si>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</si>
  <si>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</si>
  <si>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</si>
  <si>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</si>
  <si>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</si>
  <si>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</si>
  <si>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</si>
  <si>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</si>
  <si>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</si>
  <si>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</si>
  <si>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</si>
  <si>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</si>
  <si>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</si>
  <si>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</si>
  <si>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</si>
  <si>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</si>
  <si>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</si>
  <si>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</si>
  <si>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</si>
  <si>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</si>
  <si>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</si>
  <si>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</si>
  <si>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</si>
  <si>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</si>
  <si>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</si>
  <si>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</si>
  <si>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</si>
  <si>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</si>
  <si>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</si>
  <si>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</si>
  <si>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</si>
  <si>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</si>
  <si>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</si>
  <si>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</si>
  <si>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</si>
  <si>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</si>
  <si>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</si>
  <si>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</si>
  <si>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</si>
  <si>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</si>
  <si>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</si>
  <si>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</si>
  <si>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</si>
  <si>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</si>
  <si>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</si>
  <si>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</si>
  <si>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</si>
  <si>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</si>
  <si>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</si>
  <si>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</si>
  <si>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</si>
  <si>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</si>
  <si>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</si>
  <si>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</si>
  <si>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</si>
  <si>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</si>
  <si>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</si>
  <si>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</si>
  <si>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</si>
  <si>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</si>
  <si>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</si>
  <si>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</si>
  <si>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</si>
  <si>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</si>
  <si>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</si>
  <si>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</si>
  <si>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</si>
  <si>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</si>
  <si>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</si>
  <si>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</si>
  <si>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</si>
  <si>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</si>
  <si>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</si>
  <si>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</si>
  <si>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</si>
  <si>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</si>
  <si>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</si>
  <si>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</si>
  <si>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</si>
  <si>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</si>
  <si>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</si>
  <si>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</si>
  <si>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</si>
  <si>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</si>
  <si>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</si>
  <si>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</si>
  <si>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</si>
  <si>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</si>
  <si>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</si>
  <si>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</si>
  <si>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</si>
  <si>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</si>
  <si>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</si>
  <si>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</si>
  <si>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</si>
  <si>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</si>
  <si>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</si>
  <si>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</si>
  <si>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</si>
  <si>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</si>
  <si>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</si>
  <si>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</si>
  <si>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</si>
  <si>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</si>
  <si>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</si>
  <si>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</si>
  <si>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</si>
  <si>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</si>
  <si>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</si>
  <si>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</si>
  <si>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</si>
  <si>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</si>
  <si>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</si>
  <si>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</si>
  <si>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</si>
  <si>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</si>
  <si>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</si>
  <si>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</si>
  <si>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</si>
  <si>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</si>
  <si>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</si>
  <si>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</si>
  <si>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</si>
  <si>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</si>
  <si>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</si>
  <si>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</si>
  <si>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</si>
  <si>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</si>
  <si>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</si>
  <si>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</si>
  <si>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</si>
  <si>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</si>
  <si>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</si>
  <si>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</si>
  <si>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</si>
  <si>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</si>
  <si>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</si>
  <si>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</si>
  <si>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</si>
  <si>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</si>
  <si>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</si>
  <si>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</si>
  <si>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</si>
  <si>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</si>
  <si>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</si>
  <si>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</si>
  <si>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</si>
  <si>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</si>
  <si>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</si>
  <si>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</si>
  <si>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</si>
  <si>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</si>
  <si>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</si>
  <si>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</si>
  <si>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</si>
  <si>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</si>
  <si>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</si>
  <si>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</si>
  <si>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</si>
  <si>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</si>
  <si>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</si>
  <si>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</si>
  <si>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</si>
  <si>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</si>
  <si>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</si>
  <si>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</si>
  <si>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</si>
  <si>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</si>
  <si>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</si>
  <si>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</si>
  <si>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</si>
  <si>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</si>
  <si>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</si>
  <si>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</si>
  <si>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</si>
  <si>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</si>
  <si>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</si>
  <si>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</si>
  <si>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</si>
  <si>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</si>
  <si>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</si>
  <si>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</si>
  <si>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</si>
  <si>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</si>
  <si>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</si>
  <si>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</si>
  <si>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</si>
  <si>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</si>
  <si>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</si>
  <si>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</si>
  <si>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</si>
  <si>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</si>
  <si>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</si>
  <si>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</si>
  <si>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</si>
  <si>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</si>
  <si>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</si>
  <si>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</si>
  <si>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</si>
  <si>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</si>
  <si>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</si>
  <si>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</si>
  <si>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</si>
  <si>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</si>
  <si>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</si>
  <si>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</si>
  <si>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</si>
  <si>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</si>
  <si>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</si>
  <si>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</si>
  <si>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</si>
  <si>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</si>
  <si>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</si>
  <si>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</si>
  <si>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</si>
  <si>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</si>
  <si>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</si>
  <si>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</si>
  <si>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</si>
  <si>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</si>
  <si>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</si>
  <si>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</si>
  <si>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</si>
  <si>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</si>
  <si>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</si>
  <si>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</si>
  <si>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</si>
  <si>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</si>
  <si>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</si>
  <si>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</si>
  <si>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</si>
  <si>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</si>
  <si>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</si>
  <si>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</si>
  <si>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</si>
  <si>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</si>
  <si>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</si>
  <si>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</si>
  <si>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</si>
  <si>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</si>
  <si>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</si>
  <si>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</si>
  <si>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</si>
  <si>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</si>
  <si>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</si>
  <si>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</si>
  <si>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</si>
  <si>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</si>
  <si>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</si>
  <si>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</si>
  <si>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</si>
  <si>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</si>
  <si>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</si>
  <si>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</si>
  <si>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</si>
  <si>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</si>
  <si>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</si>
  <si>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</si>
  <si>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</si>
  <si>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</si>
  <si>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</si>
  <si>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</si>
  <si>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</si>
  <si>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</si>
  <si>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</si>
  <si>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</si>
  <si>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</si>
  <si>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</si>
  <si>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</si>
  <si>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</si>
  <si>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</si>
  <si>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</si>
  <si>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</si>
  <si>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</si>
  <si>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</si>
  <si>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</si>
  <si>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</si>
  <si>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</si>
  <si>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</si>
  <si>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</si>
  <si>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</si>
  <si>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</si>
  <si>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</si>
  <si>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</si>
  <si>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</si>
  <si>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</si>
  <si>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</si>
  <si>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</si>
  <si>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</si>
  <si>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</si>
  <si>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</si>
  <si>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</si>
  <si>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</si>
  <si>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</si>
  <si>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</si>
  <si>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</si>
  <si>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</si>
  <si>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</si>
  <si>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</si>
  <si>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</si>
  <si>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</si>
  <si>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</si>
  <si>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</si>
  <si>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</si>
  <si>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</si>
  <si>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</si>
  <si>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</si>
  <si>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</si>
  <si>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</si>
  <si>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</si>
  <si>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</si>
  <si>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</si>
  <si>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</si>
  <si>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</si>
  <si>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</si>
  <si>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</si>
  <si>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</si>
  <si>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</si>
  <si>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</si>
  <si>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</si>
  <si>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</si>
  <si>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</si>
  <si>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</si>
  <si>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</si>
  <si>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</si>
  <si>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</si>
  <si>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</si>
  <si>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</si>
  <si>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</si>
  <si>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</si>
  <si>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</si>
  <si>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</si>
  <si>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</si>
  <si>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</si>
  <si>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</si>
  <si>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</si>
  <si>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</si>
  <si>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</si>
  <si>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</si>
  <si>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</si>
  <si>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</si>
  <si>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</si>
  <si>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</si>
  <si>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</si>
  <si>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</si>
  <si>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</si>
  <si>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</si>
  <si>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</si>
  <si>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</si>
  <si>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</si>
  <si>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</si>
  <si>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</si>
  <si>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</si>
  <si>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</si>
  <si>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</si>
  <si>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</si>
  <si>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</si>
  <si>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</si>
  <si>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</si>
  <si>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</si>
  <si>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</si>
  <si>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</si>
  <si>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</si>
  <si>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</si>
  <si>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</si>
  <si>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</si>
  <si>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</si>
  <si>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</si>
  <si>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</si>
  <si>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</si>
  <si>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</si>
  <si>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</si>
  <si>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</si>
  <si>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</si>
  <si>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</si>
  <si>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</si>
  <si>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</si>
  <si>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</si>
  <si>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</si>
  <si>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</si>
  <si>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</si>
  <si>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</si>
  <si>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</si>
  <si>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</si>
  <si>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</si>
  <si>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</si>
  <si>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</si>
  <si>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</si>
  <si>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</si>
  <si>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</si>
  <si>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</si>
  <si>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</si>
  <si>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</si>
  <si>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</si>
  <si>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</si>
  <si>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</si>
  <si>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</si>
  <si>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</si>
  <si>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</si>
  <si>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</si>
  <si>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</si>
  <si>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</si>
  <si>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</si>
  <si>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</si>
  <si>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</si>
  <si>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</si>
  <si>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</si>
  <si>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</si>
  <si>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</si>
  <si>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</si>
  <si>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</si>
  <si>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</si>
  <si>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</si>
  <si>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</si>
  <si>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</si>
  <si>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</si>
  <si>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</si>
  <si>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</si>
  <si>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</si>
  <si>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</si>
  <si>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</si>
  <si>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</si>
  <si>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</si>
  <si>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</si>
  <si>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</si>
  <si>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</si>
  <si>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</si>
  <si>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</si>
  <si>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</si>
  <si>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</si>
  <si>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</si>
  <si>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</si>
  <si>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</si>
  <si>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</si>
  <si>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</si>
  <si>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</si>
  <si>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</si>
  <si>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</si>
  <si>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</si>
  <si>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</si>
  <si>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</si>
  <si>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</si>
  <si>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</si>
  <si>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</si>
  <si>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</si>
  <si>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</si>
  <si>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</si>
  <si>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</si>
  <si>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</si>
  <si>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</si>
  <si>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</si>
  <si>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</si>
  <si>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</si>
  <si>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</si>
  <si>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</si>
  <si>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</si>
  <si>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</si>
  <si>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</si>
  <si>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</si>
  <si>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</si>
  <si>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</si>
  <si>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</si>
  <si>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</si>
  <si>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</si>
  <si>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</si>
  <si>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</si>
  <si>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</si>
  <si>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</si>
  <si>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</si>
  <si>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</si>
  <si>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</si>
  <si>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</si>
  <si>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</si>
  <si>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</si>
  <si>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</si>
  <si>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</si>
  <si>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</si>
  <si>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</si>
  <si>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</si>
  <si>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</si>
  <si>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</si>
  <si>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</si>
  <si>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</si>
  <si>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</si>
  <si>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</si>
  <si>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</si>
  <si>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</si>
  <si>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</si>
  <si>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</si>
  <si>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</si>
  <si>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</si>
  <si>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</si>
  <si>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</si>
  <si>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</si>
  <si>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</si>
  <si>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</si>
  <si>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</si>
  <si>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</si>
  <si>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</si>
  <si>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</si>
  <si>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</si>
  <si>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</si>
  <si>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</si>
  <si>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</si>
  <si>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</si>
  <si>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</si>
  <si>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</si>
  <si>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</si>
  <si>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</si>
  <si>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</si>
  <si>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</si>
  <si>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</si>
  <si>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</si>
  <si>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</si>
  <si>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</si>
  <si>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</si>
  <si>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</si>
  <si>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</si>
  <si>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</si>
  <si>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</si>
  <si>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</si>
  <si>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</si>
  <si>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</si>
  <si>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</si>
  <si>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</si>
  <si>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</si>
  <si>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</si>
  <si>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</si>
  <si>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</si>
  <si>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</si>
  <si>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</si>
  <si>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</si>
  <si>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</si>
  <si>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</si>
  <si>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</si>
  <si>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</si>
  <si>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</si>
  <si>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</si>
  <si>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</si>
  <si>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</si>
  <si>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</si>
  <si>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</si>
  <si>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</si>
  <si>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</si>
  <si>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</si>
  <si>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</si>
  <si>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</si>
  <si>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</si>
  <si>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</si>
  <si>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</si>
  <si>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</si>
  <si>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</si>
  <si>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</si>
  <si>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</si>
  <si>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</si>
  <si>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</si>
  <si>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</si>
  <si>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</si>
  <si>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</si>
  <si>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</si>
  <si>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</si>
  <si>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</si>
  <si>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</si>
  <si>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</si>
  <si>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</si>
  <si>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</si>
  <si>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</si>
  <si>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</si>
  <si>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</si>
  <si>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</si>
  <si>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</si>
  <si>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</si>
  <si>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</si>
  <si>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</si>
  <si>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</si>
  <si>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</si>
  <si>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</si>
  <si>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</si>
  <si>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</si>
  <si>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</si>
  <si>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</si>
  <si>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</si>
  <si>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</si>
  <si>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</si>
  <si>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</si>
  <si>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</si>
  <si>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</si>
  <si>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</si>
  <si>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</si>
  <si>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</si>
  <si>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</si>
  <si>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</si>
  <si>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</si>
  <si>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</si>
  <si>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</si>
  <si>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</si>
  <si>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</si>
  <si>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</si>
  <si>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</si>
  <si>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</si>
  <si>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</si>
  <si>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</si>
  <si>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</si>
  <si>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</si>
  <si>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</si>
  <si>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</si>
  <si>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</si>
  <si>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</si>
  <si>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</si>
  <si>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</si>
  <si>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</si>
  <si>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</si>
  <si>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</si>
  <si>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</si>
  <si>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</si>
  <si>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</si>
  <si>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</si>
  <si>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</si>
  <si>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</si>
  <si>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</si>
  <si>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</si>
  <si>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</si>
  <si>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</si>
  <si>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</si>
  <si>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</si>
  <si>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</si>
  <si>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</si>
  <si>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</si>
  <si>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</si>
  <si>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</si>
  <si>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</si>
  <si>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</si>
  <si>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</si>
  <si>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</si>
  <si>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</si>
  <si>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</si>
  <si>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</si>
  <si>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</si>
  <si>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</si>
  <si>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</si>
  <si>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</si>
  <si>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</si>
  <si>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</si>
  <si>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</si>
  <si>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</si>
  <si>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</si>
  <si>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</si>
  <si>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</si>
  <si>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</si>
  <si>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</si>
  <si>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</si>
  <si>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</si>
  <si>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</si>
  <si>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</si>
  <si>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</si>
  <si>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</si>
  <si>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</si>
  <si>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</si>
  <si>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</si>
  <si>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</si>
  <si>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</si>
  <si>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</si>
  <si>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</si>
  <si>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</si>
  <si>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</si>
  <si>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</si>
  <si>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</si>
  <si>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</si>
  <si>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</si>
  <si>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</si>
  <si>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</si>
  <si>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</si>
  <si>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</si>
  <si>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</si>
  <si>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</si>
  <si>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</si>
  <si>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</si>
  <si>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</si>
  <si>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</si>
  <si>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</si>
  <si>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</si>
  <si>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</si>
  <si>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</si>
  <si>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</si>
  <si>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</si>
  <si>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</si>
  <si>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</si>
  <si>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</si>
  <si>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</si>
  <si>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</si>
  <si>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</si>
  <si>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</si>
  <si>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</si>
  <si>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</si>
  <si>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</si>
  <si>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</si>
  <si>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</si>
  <si>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</si>
  <si>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</si>
  <si>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</si>
  <si>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</si>
  <si>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</si>
  <si>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</si>
  <si>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</si>
  <si>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</si>
  <si>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</si>
  <si>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</si>
  <si>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</si>
  <si>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</si>
  <si>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</si>
  <si>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</si>
  <si>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</si>
  <si>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</si>
  <si>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</si>
  <si>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</si>
  <si>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</si>
  <si>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</si>
  <si>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</si>
  <si>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</si>
  <si>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</si>
  <si>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</si>
  <si>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</si>
  <si>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</si>
  <si>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</si>
  <si>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</si>
  <si>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</si>
  <si>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</si>
  <si>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</si>
  <si>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</si>
  <si>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</si>
  <si>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</si>
  <si>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</si>
  <si>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</si>
  <si>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</si>
  <si>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</si>
  <si>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</si>
  <si>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</si>
  <si>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</si>
  <si>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</si>
  <si>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</si>
  <si>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</si>
  <si>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</si>
  <si>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</si>
  <si>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</si>
  <si>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</si>
  <si>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</si>
  <si>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</si>
  <si>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</si>
  <si>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</si>
  <si>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</si>
  <si>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</si>
  <si>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</si>
  <si>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</si>
  <si>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</si>
  <si>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</si>
  <si>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</si>
  <si>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</si>
  <si>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</si>
  <si>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</si>
  <si>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</si>
  <si>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</si>
  <si>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</si>
  <si>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</si>
  <si>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</si>
  <si>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</si>
  <si>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</si>
  <si>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</si>
  <si>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</si>
  <si>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</si>
  <si>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</si>
  <si>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</si>
  <si>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</si>
  <si>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</si>
  <si>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</si>
  <si>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</si>
  <si>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</si>
  <si>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</si>
  <si>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</si>
  <si>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</si>
  <si>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</si>
  <si>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</si>
  <si>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</si>
  <si>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</si>
  <si>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</si>
  <si>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</si>
  <si>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</si>
  <si>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</si>
  <si>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</si>
  <si>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</si>
  <si>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</si>
  <si>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</si>
  <si>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</si>
  <si>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</si>
  <si>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</si>
  <si>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</si>
  <si>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</si>
  <si>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</si>
  <si>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</si>
  <si>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</si>
  <si>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</si>
  <si>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</si>
  <si>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</si>
  <si>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</si>
  <si>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</si>
  <si>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</si>
  <si>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</si>
  <si>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</si>
  <si>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</si>
  <si>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</si>
  <si>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</si>
  <si>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</si>
  <si>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</si>
  <si>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</si>
  <si>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</si>
  <si>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</si>
  <si>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</si>
  <si>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</si>
  <si>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</si>
  <si>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</si>
  <si>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</si>
  <si>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</si>
  <si>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</si>
  <si>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</si>
  <si>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</si>
  <si>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</si>
  <si>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</si>
  <si>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</si>
  <si>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</si>
  <si>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</si>
  <si>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</si>
  <si>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</si>
  <si>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</si>
  <si>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</si>
  <si>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</si>
  <si>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</si>
  <si>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</si>
  <si>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</si>
  <si>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</si>
  <si>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</si>
  <si>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</si>
  <si>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</si>
  <si>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</si>
  <si>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</si>
  <si>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</si>
  <si>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</si>
  <si>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</si>
  <si>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</si>
  <si>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</si>
  <si>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</si>
  <si>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</si>
  <si>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</si>
  <si>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</si>
  <si>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</si>
  <si>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</si>
  <si>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</si>
  <si>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</si>
  <si>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</si>
  <si>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</si>
  <si>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</si>
  <si>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</si>
  <si>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</si>
  <si>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</si>
  <si>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</si>
  <si>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</si>
  <si>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</si>
  <si>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</si>
  <si>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</si>
  <si>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</si>
  <si>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</si>
  <si>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</si>
  <si>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</si>
  <si>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</si>
  <si>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</si>
  <si>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</si>
  <si>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</si>
  <si>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</si>
  <si>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</si>
  <si>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</si>
  <si>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</si>
  <si>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</si>
  <si>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</si>
  <si>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</si>
  <si>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</si>
  <si>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</si>
  <si>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</si>
  <si>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</si>
  <si>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</si>
  <si>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</si>
  <si>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</si>
  <si>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</si>
  <si>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</si>
  <si>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</si>
  <si>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</si>
  <si>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</si>
  <si>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</si>
  <si>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</si>
  <si>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</si>
  <si>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</si>
  <si>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</si>
  <si>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</si>
  <si>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</si>
  <si>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</si>
  <si>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</si>
  <si>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</si>
  <si>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</si>
  <si>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</si>
  <si>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</si>
  <si>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</si>
  <si>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</si>
  <si>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</si>
  <si>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</si>
  <si>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</si>
  <si>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</si>
  <si>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</si>
  <si>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</si>
  <si>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</si>
  <si>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</si>
  <si>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</si>
  <si>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</si>
  <si>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</si>
  <si>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</si>
  <si>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</si>
  <si>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</si>
  <si>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</si>
  <si>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</si>
  <si>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</si>
  <si>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</si>
  <si>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</si>
  <si>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</si>
  <si>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</si>
  <si>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</si>
  <si>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</si>
  <si>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</si>
  <si>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</si>
  <si>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</si>
  <si>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</si>
  <si>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</si>
  <si>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</si>
  <si>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</si>
  <si>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</si>
  <si>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</si>
  <si>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</si>
  <si>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</si>
  <si>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</si>
  <si>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</si>
  <si>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</si>
  <si>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</si>
  <si>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</si>
  <si>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</si>
  <si>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</si>
  <si>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</si>
  <si>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</si>
  <si>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</si>
  <si>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</si>
  <si>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</si>
  <si>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</si>
  <si>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</si>
  <si>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</si>
  <si>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</si>
  <si>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</si>
  <si>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</si>
  <si>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</si>
  <si>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</si>
  <si>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</si>
  <si>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</si>
  <si>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</si>
  <si>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</si>
  <si>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</si>
  <si>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</si>
  <si>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</si>
  <si>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</si>
  <si>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</si>
  <si>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</si>
  <si>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</si>
  <si>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</si>
  <si>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</si>
  <si>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</si>
  <si>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</si>
  <si>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</si>
  <si>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</si>
  <si>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</si>
  <si>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</si>
  <si>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</si>
  <si>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</si>
  <si>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</si>
  <si>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</si>
  <si>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</si>
  <si>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</si>
  <si>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</si>
  <si>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</si>
  <si>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</si>
  <si>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</si>
  <si>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</si>
  <si>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</si>
  <si>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</si>
  <si>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</si>
  <si>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</si>
  <si>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</si>
  <si>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</si>
  <si>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</si>
  <si>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</si>
  <si>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</si>
  <si>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</si>
  <si>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</si>
  <si>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</si>
  <si>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</si>
  <si>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</si>
  <si>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</si>
  <si>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</si>
  <si>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</si>
  <si>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</si>
  <si>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</si>
  <si>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</si>
  <si>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</si>
  <si>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</si>
  <si>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</si>
  <si>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</si>
  <si>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</si>
  <si>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</si>
  <si>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</si>
  <si>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</si>
  <si>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</si>
  <si>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</si>
  <si>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</si>
  <si>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</si>
  <si>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</si>
  <si>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</si>
  <si>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</si>
  <si>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</si>
  <si>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</si>
  <si>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</si>
  <si>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</si>
  <si>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</si>
  <si>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</si>
  <si>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</si>
  <si>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</si>
  <si>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</si>
  <si>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</si>
  <si>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</si>
  <si>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</si>
  <si>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</si>
  <si>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</si>
  <si>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</si>
  <si>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</si>
  <si>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</si>
  <si>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</si>
  <si>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</si>
  <si>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</si>
  <si>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</si>
  <si>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</si>
  <si>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</si>
  <si>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</si>
  <si>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</si>
  <si>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</si>
  <si>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</si>
  <si>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</si>
  <si>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</si>
  <si>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</si>
  <si>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</si>
  <si>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</si>
  <si>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</si>
  <si>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</si>
  <si>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</si>
  <si>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</si>
  <si>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</si>
  <si>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</si>
  <si>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</si>
  <si>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</si>
  <si>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</si>
  <si>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</si>
  <si>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</si>
  <si>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</si>
  <si>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</si>
  <si>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</si>
  <si>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</si>
  <si>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</si>
  <si>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</si>
  <si>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</si>
  <si>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</si>
  <si>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</si>
  <si>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</si>
  <si>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</si>
  <si>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</si>
  <si>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</si>
  <si>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</si>
  <si>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</si>
  <si>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</si>
  <si>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</si>
  <si>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</si>
  <si>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</si>
  <si>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</si>
  <si>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</si>
  <si>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</si>
  <si>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</si>
  <si>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</si>
  <si>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</si>
  <si>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</si>
  <si>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</si>
  <si>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</si>
  <si>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</si>
  <si>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</si>
  <si>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</si>
  <si>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</si>
  <si>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</si>
  <si>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</si>
  <si>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</si>
  <si>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</si>
  <si>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</si>
  <si>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</si>
  <si>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</si>
  <si>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</si>
  <si>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</si>
  <si>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</si>
  <si>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</si>
  <si>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</si>
  <si>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</si>
  <si>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</si>
  <si>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</si>
  <si>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</si>
  <si>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</si>
  <si>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</si>
  <si>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</si>
  <si>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</si>
  <si>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</si>
  <si>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</si>
  <si>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</si>
  <si>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</si>
  <si>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</si>
  <si>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</si>
  <si>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</si>
  <si>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</si>
  <si>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</si>
  <si>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</si>
  <si>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</si>
  <si>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</si>
  <si>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</si>
  <si>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</si>
  <si>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</si>
  <si>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</si>
  <si>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</si>
  <si>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</si>
  <si>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</si>
  <si>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</si>
  <si>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</si>
  <si>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</si>
  <si>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</si>
  <si>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</si>
  <si>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</si>
  <si>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</si>
  <si>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</si>
  <si>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</si>
  <si>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</si>
  <si>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</si>
  <si>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</si>
  <si>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</si>
  <si>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</si>
  <si>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</si>
  <si>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</si>
  <si>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</si>
  <si>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</si>
  <si>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</si>
  <si>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</si>
  <si>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</si>
  <si>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</si>
  <si>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</si>
  <si>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</si>
  <si>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</si>
  <si>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</si>
  <si>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</si>
  <si>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</si>
  <si>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</si>
  <si>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</si>
  <si>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</si>
  <si>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</si>
  <si>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</si>
  <si>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</si>
  <si>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</si>
  <si>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</si>
  <si>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</si>
  <si>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</si>
  <si>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</si>
  <si>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</si>
  <si>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</si>
  <si>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</si>
  <si>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</si>
  <si>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</si>
  <si>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</si>
  <si>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</si>
  <si>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</si>
  <si>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</si>
  <si>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</si>
  <si>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</si>
  <si>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</si>
  <si>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</si>
  <si>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</si>
  <si>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</si>
  <si>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</si>
  <si>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</si>
  <si>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</si>
  <si>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</si>
  <si>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</si>
  <si>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</si>
  <si>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</si>
  <si>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</si>
  <si>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</si>
  <si>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</si>
  <si>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</si>
  <si>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</si>
  <si>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</si>
  <si>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</si>
  <si>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</si>
  <si>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</si>
  <si>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</si>
  <si>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</si>
  <si>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</si>
  <si>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</si>
  <si>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</si>
  <si>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</si>
  <si>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</si>
  <si>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</si>
  <si>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</si>
  <si>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</si>
  <si>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</si>
  <si>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</si>
  <si>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</si>
  <si>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</si>
  <si>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</si>
  <si>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</si>
  <si>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</si>
  <si>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</si>
  <si>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</si>
  <si>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</si>
  <si>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</si>
  <si>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</si>
  <si>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</si>
  <si>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</si>
  <si>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</si>
  <si>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</si>
  <si>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</si>
  <si>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</si>
  <si>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</si>
  <si>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</si>
  <si>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</si>
  <si>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</si>
  <si>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</si>
  <si>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</si>
  <si>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</si>
  <si>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</si>
  <si>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</si>
  <si>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</si>
  <si>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</si>
  <si>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</si>
  <si>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</si>
  <si>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</si>
  <si>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</si>
  <si>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</si>
  <si>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</si>
  <si>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</si>
  <si>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</si>
  <si>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</si>
  <si>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</si>
  <si>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</si>
  <si>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</si>
  <si>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</si>
  <si>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</si>
  <si>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</si>
  <si>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</si>
  <si>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</si>
  <si>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</si>
  <si>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</si>
  <si>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</si>
  <si>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</si>
  <si>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</si>
  <si>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</si>
  <si>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</si>
  <si>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</si>
  <si>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</si>
  <si>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</si>
  <si>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</si>
  <si>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</si>
  <si>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</si>
  <si>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</si>
  <si>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</si>
  <si>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</si>
  <si>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</si>
  <si>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</si>
  <si>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</si>
  <si>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</si>
  <si>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</si>
  <si>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</si>
  <si>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</si>
  <si>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</si>
  <si>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</si>
  <si>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</si>
  <si>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</si>
  <si>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</si>
  <si>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</si>
  <si>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</si>
  <si>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</si>
  <si>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</si>
  <si>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</si>
  <si>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</si>
  <si>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</si>
  <si>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</si>
  <si>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</si>
  <si>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</si>
  <si>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</si>
  <si>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</si>
  <si>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</si>
  <si>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</si>
  <si>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</si>
  <si>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</si>
  <si>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</si>
  <si>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</si>
  <si>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</si>
  <si>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</si>
  <si>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</si>
  <si>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</si>
  <si>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</si>
  <si>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</si>
  <si>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</si>
  <si>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</si>
  <si>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</si>
  <si>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</si>
  <si>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</si>
  <si>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</si>
  <si>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</si>
  <si>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</si>
  <si>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</si>
  <si>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</si>
  <si>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</si>
  <si>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</si>
  <si>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</si>
  <si>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</si>
  <si>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</si>
  <si>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</si>
  <si>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</si>
  <si>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</si>
  <si>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</si>
  <si>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</si>
  <si>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</si>
  <si>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</si>
  <si>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</si>
  <si>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</si>
  <si>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</si>
  <si>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</si>
  <si>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</si>
  <si>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</si>
  <si>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</si>
  <si>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</si>
  <si>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</si>
  <si>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</si>
  <si>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</si>
  <si>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</si>
  <si>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</si>
  <si>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</si>
  <si>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</si>
  <si>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</si>
  <si>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</si>
  <si>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</si>
  <si>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</si>
  <si>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</si>
  <si>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</si>
  <si>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</si>
  <si>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</si>
  <si>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</si>
  <si>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</si>
  <si>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</si>
  <si>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</si>
  <si>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</si>
  <si>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</si>
  <si>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</si>
  <si>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</si>
  <si>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</si>
  <si>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</si>
  <si>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</si>
  <si>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</si>
  <si>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</si>
  <si>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</si>
  <si>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</si>
  <si>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</si>
  <si>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</si>
  <si>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</si>
  <si>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</si>
  <si>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</si>
  <si>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</si>
  <si>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</si>
  <si>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</si>
  <si>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</si>
  <si>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</si>
  <si>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</si>
  <si>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</si>
  <si>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</si>
  <si>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</si>
  <si>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</si>
  <si>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</si>
  <si>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</si>
  <si>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</si>
  <si>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</si>
  <si>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</si>
  <si>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</si>
  <si>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</si>
  <si>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</si>
  <si>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</si>
  <si>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</si>
  <si>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</si>
  <si>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</si>
  <si>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</si>
  <si>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</si>
  <si>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</si>
  <si>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</si>
  <si>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</si>
  <si>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</si>
  <si>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</si>
  <si>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</si>
  <si>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</si>
  <si>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</si>
  <si>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</si>
  <si>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</si>
  <si>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</si>
  <si>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</si>
  <si>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</si>
  <si>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</si>
  <si>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</si>
  <si>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</si>
  <si>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</si>
  <si>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</si>
  <si>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</si>
  <si>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</si>
  <si>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</si>
  <si>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</si>
  <si>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</si>
  <si>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</si>
  <si>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</si>
  <si>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</si>
  <si>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</si>
  <si>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</si>
  <si>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</si>
  <si>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</si>
  <si>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</si>
  <si>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</si>
  <si>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</si>
  <si>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</si>
  <si>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</si>
  <si>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</si>
  <si>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</si>
  <si>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</si>
  <si>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</si>
  <si>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</si>
  <si>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</si>
  <si>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</si>
  <si>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</si>
  <si>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</si>
  <si>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</si>
  <si>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</si>
  <si>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</si>
  <si>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</si>
  <si>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</si>
  <si>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</si>
  <si>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</si>
  <si>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</si>
  <si>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</si>
  <si>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</si>
  <si>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</si>
  <si>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</si>
  <si>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</si>
  <si>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</si>
  <si>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</si>
  <si>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</si>
  <si>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</si>
  <si>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</si>
  <si>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</si>
  <si>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</si>
  <si>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</si>
  <si>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</si>
  <si>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</si>
  <si>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</si>
  <si>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</si>
  <si>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</si>
  <si>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</si>
  <si>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</si>
  <si>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</si>
  <si>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</si>
  <si>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</si>
  <si>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</si>
  <si>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</si>
  <si>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</si>
  <si>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</si>
  <si>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</si>
  <si>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</si>
  <si>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</si>
  <si>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</si>
  <si>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</si>
  <si>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</si>
  <si>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</si>
  <si>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</si>
  <si>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</si>
  <si>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</si>
  <si>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</si>
  <si>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</si>
  <si>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</si>
  <si>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</si>
  <si>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</si>
  <si>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</si>
  <si>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</si>
  <si>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</si>
  <si>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</si>
  <si>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</si>
  <si>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</si>
  <si>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</si>
  <si>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</si>
  <si>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</si>
  <si>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</si>
  <si>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</si>
  <si>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</si>
  <si>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</si>
  <si>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</si>
  <si>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</si>
  <si>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</si>
  <si>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</si>
  <si>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</si>
  <si>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</si>
  <si>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</si>
  <si>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</si>
  <si>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</si>
  <si>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</si>
  <si>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</si>
  <si>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</si>
  <si>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</si>
  <si>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</si>
  <si>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</si>
  <si>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</si>
  <si>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</si>
  <si>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</si>
  <si>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</si>
  <si>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</si>
  <si>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</si>
  <si>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</si>
  <si>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</si>
  <si>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</si>
  <si>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</si>
  <si>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</si>
  <si>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</si>
  <si>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</si>
  <si>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</si>
  <si>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</si>
  <si>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</si>
  <si>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</si>
  <si>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</si>
  <si>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</si>
  <si>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</si>
  <si>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</si>
  <si>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</si>
  <si>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</si>
  <si>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</si>
  <si>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</si>
  <si>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</si>
  <si>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</si>
  <si>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</si>
  <si>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</si>
  <si>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</si>
  <si>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</si>
  <si>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</si>
  <si>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</si>
  <si>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</si>
  <si>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</si>
  <si>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</si>
  <si>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</si>
  <si>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</si>
  <si>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</si>
  <si>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</si>
  <si>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</si>
  <si>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</si>
  <si>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</si>
  <si>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</si>
  <si>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</si>
  <si>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</si>
  <si>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</si>
  <si>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</si>
  <si>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</si>
  <si>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</si>
  <si>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</si>
  <si>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</si>
  <si>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</si>
  <si>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</si>
  <si>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</si>
  <si>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</si>
  <si>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</si>
  <si>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</si>
  <si>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</si>
  <si>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</si>
  <si>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</si>
  <si>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</si>
  <si>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</si>
  <si>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</si>
  <si>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</si>
  <si>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</si>
  <si>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</si>
  <si>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</si>
  <si>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</si>
  <si>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</si>
  <si>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</si>
  <si>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</si>
  <si>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</si>
  <si>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</si>
  <si>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</si>
  <si>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</si>
  <si>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</si>
  <si>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</si>
  <si>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</si>
  <si>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</si>
  <si>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</si>
  <si>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</si>
  <si>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</si>
  <si>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</si>
  <si>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</si>
  <si>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</si>
  <si>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</si>
  <si>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</si>
  <si>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</si>
  <si>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</si>
  <si>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</si>
  <si>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</si>
  <si>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</si>
  <si>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</si>
  <si>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</si>
  <si>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</si>
  <si>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</si>
  <si>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</si>
  <si>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</si>
  <si>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</si>
  <si>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</si>
  <si>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</si>
  <si>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</si>
  <si>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</si>
  <si>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</si>
  <si>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</si>
  <si>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</si>
  <si>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</si>
  <si>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</si>
  <si>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</si>
  <si>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</si>
  <si>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</si>
  <si>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</si>
  <si>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</si>
  <si>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</si>
  <si>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</si>
  <si>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</si>
  <si>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</si>
  <si>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</si>
  <si>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</si>
  <si>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</si>
  <si>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</si>
  <si>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</si>
  <si>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</si>
  <si>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</si>
  <si>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</si>
  <si>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</si>
  <si>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</si>
  <si>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</si>
  <si>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</si>
  <si>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</si>
  <si>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</si>
  <si>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</si>
  <si>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</si>
  <si>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</si>
  <si>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</si>
  <si>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</si>
  <si>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</si>
  <si>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</si>
  <si>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</si>
  <si>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</si>
  <si>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</si>
  <si>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</si>
  <si>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</si>
  <si>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</si>
  <si>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</si>
  <si>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</si>
  <si>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</si>
  <si>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</si>
  <si>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</si>
  <si>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</si>
  <si>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</si>
  <si>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</si>
  <si>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</si>
  <si>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</si>
  <si>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</si>
  <si>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</si>
  <si>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</si>
  <si>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</si>
  <si>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</si>
  <si>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</si>
  <si>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</si>
  <si>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</si>
  <si>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</si>
  <si>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</si>
  <si>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</si>
  <si>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</si>
  <si>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</si>
  <si>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</si>
  <si>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</si>
  <si>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</si>
  <si>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</si>
  <si>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</si>
  <si>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</si>
  <si>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</si>
  <si>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</si>
  <si>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</si>
  <si>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</si>
  <si>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</si>
  <si>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</si>
  <si>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</si>
  <si>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</si>
  <si>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</si>
  <si>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</si>
  <si>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</si>
  <si>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</si>
  <si>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</si>
  <si>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</si>
  <si>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</si>
  <si>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</si>
  <si>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</si>
  <si>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</si>
  <si>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</si>
  <si>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</si>
  <si>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</si>
  <si>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</si>
  <si>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</si>
  <si>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</si>
  <si>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</si>
  <si>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</si>
  <si>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</si>
  <si>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</si>
  <si>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</si>
  <si>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</si>
  <si>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</si>
  <si>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</si>
  <si>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</si>
  <si>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</si>
  <si>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</si>
  <si>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</si>
  <si>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</si>
  <si>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</si>
  <si>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</si>
  <si>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</si>
  <si>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</si>
  <si>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</si>
  <si>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</si>
  <si>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</si>
  <si>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</si>
  <si>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</si>
  <si>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</si>
  <si>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</si>
  <si>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</si>
  <si>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</si>
  <si>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</si>
  <si>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</si>
  <si>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</si>
  <si>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</si>
  <si>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</si>
  <si>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</si>
  <si>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</si>
  <si>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</si>
  <si>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</si>
  <si>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</si>
  <si>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</si>
  <si>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</si>
  <si>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</si>
  <si>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</si>
  <si>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</si>
  <si>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</si>
  <si>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</si>
  <si>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</si>
  <si>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</si>
  <si>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</si>
  <si>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</si>
  <si>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</si>
  <si>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</si>
  <si>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</si>
  <si>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</si>
  <si>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</si>
  <si>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</si>
  <si>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</si>
  <si>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</si>
  <si>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</si>
  <si>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</si>
  <si>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</si>
  <si>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</si>
  <si>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</si>
  <si>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</si>
  <si>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</si>
  <si>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</si>
  <si>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</si>
  <si>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</si>
  <si>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</si>
  <si>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</si>
  <si>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</si>
  <si>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</si>
  <si>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</si>
  <si>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</si>
  <si>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</si>
  <si>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</si>
  <si>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</si>
  <si>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</si>
  <si>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</si>
  <si>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</si>
  <si>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</si>
  <si>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</si>
  <si>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</si>
  <si>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</si>
  <si>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</si>
  <si>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</si>
  <si>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</si>
  <si>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</si>
  <si>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</si>
  <si>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</si>
  <si>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</si>
  <si>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</si>
  <si>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</si>
  <si>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</si>
  <si>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</si>
  <si>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</si>
  <si>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</si>
  <si>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</si>
  <si>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</si>
  <si>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</si>
  <si>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</si>
  <si>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</si>
  <si>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</si>
  <si>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</si>
  <si>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</si>
  <si>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</si>
  <si>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</si>
  <si>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</si>
  <si>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</si>
  <si>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</si>
  <si>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</si>
  <si>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</si>
  <si>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</si>
  <si>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</si>
  <si>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</si>
  <si>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</si>
  <si>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</si>
  <si>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</si>
  <si>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</si>
  <si>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</si>
  <si>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</si>
  <si>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</si>
  <si>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</si>
  <si>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</si>
  <si>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</si>
  <si>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</si>
  <si>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</si>
  <si>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</si>
  <si>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</si>
  <si>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</si>
  <si>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</si>
  <si>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</si>
  <si>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</si>
  <si>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</si>
  <si>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</si>
  <si>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</si>
  <si>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</si>
  <si>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</si>
  <si>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</si>
  <si>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</si>
  <si>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</si>
  <si>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</si>
  <si>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</si>
  <si>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</si>
  <si>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</si>
  <si>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</si>
  <si>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</si>
  <si>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</si>
  <si>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</si>
  <si>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</si>
  <si>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</si>
  <si>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</si>
  <si>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</si>
  <si>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</si>
  <si>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</si>
  <si>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</si>
  <si>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</si>
  <si>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</si>
  <si>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</si>
  <si>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</si>
  <si>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</si>
  <si>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</si>
  <si>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</si>
  <si>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</si>
  <si>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</si>
  <si>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</si>
  <si>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</si>
  <si>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</si>
  <si>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</si>
  <si>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</si>
  <si>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</si>
  <si>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</si>
  <si>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</si>
  <si>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</si>
  <si>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</si>
  <si>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</si>
  <si>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</si>
  <si>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</si>
  <si>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</si>
  <si>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</si>
  <si>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</si>
  <si>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</si>
  <si>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</si>
  <si>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</si>
  <si>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</si>
  <si>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</si>
  <si>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</si>
  <si>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</si>
  <si>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</si>
  <si>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</si>
  <si>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</si>
  <si>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</si>
  <si>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</si>
  <si>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</si>
  <si>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</si>
  <si>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</si>
  <si>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</si>
  <si>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</si>
  <si>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</si>
  <si>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</si>
  <si>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</si>
  <si>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</si>
  <si>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</si>
  <si>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</si>
  <si>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</si>
  <si>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</si>
  <si>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</si>
  <si>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</si>
  <si>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</si>
  <si>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</si>
  <si>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</si>
  <si>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</si>
  <si>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</si>
  <si>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</si>
  <si>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</si>
  <si>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</si>
  <si>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</si>
  <si>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</si>
  <si>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</si>
  <si>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</si>
  <si>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</si>
  <si>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</si>
  <si>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</si>
  <si>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</si>
  <si>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</si>
  <si>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</si>
  <si>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</si>
  <si>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</si>
  <si>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</si>
  <si>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</si>
  <si>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</si>
  <si>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</si>
  <si>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</si>
  <si>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</si>
  <si>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</si>
  <si>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</si>
  <si>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</si>
  <si>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</si>
  <si>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</si>
  <si>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</si>
  <si>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</si>
  <si>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</si>
  <si>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</si>
  <si>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</si>
  <si>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</si>
  <si>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</si>
  <si>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</si>
  <si>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</si>
  <si>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</si>
  <si>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</si>
  <si>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</si>
  <si>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</si>
  <si>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</si>
  <si>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</si>
  <si>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</si>
  <si>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</si>
  <si>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</si>
  <si>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</si>
  <si>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</si>
  <si>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</si>
  <si>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</si>
  <si>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</si>
  <si>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</si>
  <si>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</si>
  <si>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</si>
  <si>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</si>
  <si>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</si>
  <si>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</si>
  <si>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</si>
  <si>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</si>
  <si>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</si>
  <si>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</si>
  <si>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</si>
  <si>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</si>
  <si>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</si>
  <si>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</si>
  <si>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</si>
  <si>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</si>
  <si>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</si>
  <si>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</si>
  <si>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</si>
  <si>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</si>
  <si>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</si>
  <si>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</si>
  <si>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</si>
  <si>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</si>
  <si>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</si>
  <si>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</si>
  <si>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</si>
  <si>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</si>
  <si>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</si>
  <si>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</si>
  <si>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</si>
  <si>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</si>
  <si>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</si>
  <si>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</si>
  <si>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</si>
  <si>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</si>
  <si>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</si>
  <si>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</si>
  <si>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</si>
  <si>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</si>
  <si>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</si>
  <si>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</si>
  <si>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</si>
  <si>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</si>
  <si>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</si>
  <si>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</si>
  <si>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</si>
  <si>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</si>
  <si>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</si>
  <si>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</si>
  <si>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</si>
  <si>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</si>
  <si>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</si>
  <si>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</si>
  <si>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</si>
  <si>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</si>
  <si>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</si>
  <si>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</si>
  <si>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</si>
  <si>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</si>
  <si>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</si>
  <si>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</si>
  <si>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</si>
  <si>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</si>
  <si>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</si>
  <si>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</si>
  <si>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</si>
  <si>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</si>
  <si>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</si>
  <si>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</si>
  <si>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</si>
  <si>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</si>
  <si>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</si>
  <si>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</si>
  <si>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</si>
  <si>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</si>
  <si>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</si>
  <si>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</si>
  <si>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</si>
  <si>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</si>
  <si>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</si>
  <si>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</si>
  <si>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</si>
  <si>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</si>
  <si>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</si>
  <si>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</si>
  <si>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</si>
  <si>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</si>
  <si>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</si>
  <si>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</si>
  <si>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</si>
  <si>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</si>
  <si>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</si>
  <si>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</si>
  <si>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</si>
  <si>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</si>
  <si>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</si>
  <si>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</si>
  <si>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</si>
  <si>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</si>
  <si>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</si>
  <si>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</si>
  <si>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</si>
  <si>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</si>
  <si>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</si>
  <si>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</si>
  <si>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</si>
  <si>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</si>
  <si>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</si>
  <si>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</si>
  <si>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</si>
  <si>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</si>
  <si>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</si>
  <si>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</si>
  <si>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</si>
  <si>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</si>
  <si>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</si>
  <si>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</si>
  <si>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</si>
  <si>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</si>
  <si>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</si>
  <si>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</si>
  <si>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</si>
  <si>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</si>
  <si>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</si>
  <si>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</si>
  <si>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</si>
  <si>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</si>
  <si>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</si>
  <si>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</si>
  <si>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</si>
  <si>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</si>
  <si>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</si>
  <si>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</si>
  <si>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</si>
  <si>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</si>
  <si>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</si>
  <si>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</si>
  <si>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</si>
  <si>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</si>
  <si>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</si>
  <si>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</si>
  <si>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</si>
  <si>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</si>
  <si>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</si>
  <si>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</si>
  <si>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</si>
  <si>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</si>
  <si>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</si>
  <si>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</si>
  <si>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</si>
  <si>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</si>
  <si>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</si>
  <si>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</si>
  <si>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</si>
  <si>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</si>
  <si>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</si>
  <si>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</si>
  <si>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</si>
  <si>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</si>
  <si>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</si>
  <si>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</si>
  <si>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</si>
  <si>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</si>
  <si>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</si>
  <si>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</si>
  <si>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</si>
  <si>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</si>
  <si>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</si>
  <si>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</si>
  <si>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</si>
  <si>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</si>
  <si>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</si>
  <si>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</si>
  <si>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</si>
  <si>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</si>
  <si>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</si>
  <si>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</si>
  <si>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</si>
  <si>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</si>
  <si>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</si>
  <si>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</si>
  <si>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</si>
  <si>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</si>
  <si>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</si>
  <si>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</si>
  <si>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</si>
  <si>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</si>
  <si>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</si>
  <si>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</si>
  <si>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</si>
  <si>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</si>
  <si>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</si>
  <si>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</si>
  <si>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</si>
  <si>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</si>
  <si>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</si>
  <si>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</si>
  <si>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</si>
  <si>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</si>
  <si>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</si>
  <si>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</si>
  <si>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</si>
  <si>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</si>
  <si>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</si>
  <si>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</si>
  <si>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</si>
  <si>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</si>
  <si>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</si>
  <si>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</si>
  <si>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</si>
  <si>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</si>
  <si>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</si>
  <si>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</si>
  <si>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</si>
  <si>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</si>
  <si>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</si>
  <si>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</si>
  <si>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</si>
  <si>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</si>
  <si>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</si>
  <si>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</si>
  <si>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</si>
  <si>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</si>
  <si>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</si>
  <si>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</si>
  <si>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</si>
  <si>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</si>
  <si>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</si>
  <si>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</si>
  <si>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</si>
  <si>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</si>
  <si>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</si>
  <si>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</si>
  <si>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</si>
  <si>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</si>
  <si>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</si>
  <si>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</si>
  <si>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</si>
  <si>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</si>
  <si>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</si>
  <si>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</si>
  <si>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</si>
  <si>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</si>
  <si>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</si>
  <si>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</si>
  <si>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</si>
  <si>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</si>
  <si>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</si>
  <si>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</si>
  <si>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</si>
  <si>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</si>
  <si>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</si>
  <si>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</si>
  <si>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</si>
  <si>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</si>
  <si>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</si>
  <si>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</si>
  <si>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</si>
  <si>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</si>
  <si>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</si>
  <si>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</si>
  <si>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</si>
  <si>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</si>
  <si>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</si>
  <si>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</si>
  <si>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</si>
  <si>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</si>
  <si>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</si>
  <si>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</si>
  <si>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</si>
  <si>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</si>
  <si>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</si>
  <si>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</si>
  <si>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</si>
  <si>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</si>
  <si>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</si>
  <si>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</si>
  <si>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</si>
  <si>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</si>
  <si>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</si>
  <si>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</si>
  <si>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</si>
  <si>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</si>
  <si>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</si>
  <si>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</si>
  <si>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</si>
  <si>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</si>
  <si>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</si>
  <si>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</si>
  <si>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</si>
  <si>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</si>
  <si>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</si>
  <si>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</si>
  <si>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</si>
  <si>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</si>
  <si>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</si>
  <si>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</si>
  <si>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</si>
  <si>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</si>
  <si>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</si>
  <si>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</si>
  <si>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</si>
  <si>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</si>
  <si>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</si>
  <si>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</si>
  <si>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</si>
  <si>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</si>
  <si>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</si>
  <si>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</si>
  <si>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</si>
  <si>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</si>
  <si>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</si>
  <si>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</si>
  <si>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</si>
  <si>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</si>
  <si>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</si>
  <si>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</si>
  <si>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</si>
  <si>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</si>
  <si>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</si>
  <si>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</si>
  <si>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</si>
  <si>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</si>
  <si>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</si>
  <si>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</si>
  <si>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</si>
  <si>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</si>
  <si>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</si>
  <si>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</si>
  <si>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</si>
  <si>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</si>
  <si>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</si>
  <si>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</si>
  <si>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</si>
  <si>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</si>
  <si>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</si>
  <si>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</si>
  <si>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</si>
  <si>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</si>
  <si>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</si>
  <si>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</si>
  <si>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</si>
  <si>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</si>
  <si>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</si>
  <si>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</si>
  <si>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</si>
  <si>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</si>
  <si>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</si>
  <si>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</si>
  <si>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</si>
  <si>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</si>
  <si>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</si>
  <si>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</si>
  <si>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</si>
  <si>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</si>
  <si>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</si>
  <si>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</si>
  <si>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</si>
  <si>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</si>
  <si>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</si>
  <si>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</si>
  <si>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</si>
  <si>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</si>
  <si>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</si>
  <si>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</si>
  <si>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</si>
  <si>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</si>
  <si>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</si>
  <si>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</si>
  <si>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</si>
  <si>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</si>
  <si>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</si>
  <si>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</si>
  <si>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</si>
  <si>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</si>
  <si>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</si>
  <si>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</si>
  <si>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</si>
  <si>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</si>
  <si>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</si>
  <si>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</si>
  <si>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</si>
  <si>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</si>
  <si>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</si>
  <si>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</si>
  <si>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</si>
  <si>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</si>
  <si>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</si>
  <si>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</si>
  <si>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</si>
  <si>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</si>
  <si>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</si>
  <si>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</si>
  <si>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</si>
  <si>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</si>
  <si>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</si>
  <si>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</si>
  <si>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</si>
  <si>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</si>
  <si>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</si>
  <si>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</si>
  <si>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</si>
  <si>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</si>
  <si>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</si>
  <si>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</si>
  <si>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</si>
  <si>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</si>
  <si>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</si>
  <si>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</si>
  <si>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</si>
  <si>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</si>
  <si>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</si>
  <si>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</si>
  <si>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</si>
  <si>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</si>
  <si>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</si>
  <si>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</si>
  <si>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</si>
  <si>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</si>
  <si>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</si>
  <si>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</si>
  <si>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</si>
  <si>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</si>
  <si>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</si>
  <si>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</si>
  <si>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</si>
  <si>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</si>
  <si>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</si>
  <si>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</si>
  <si>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</si>
  <si>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</si>
  <si>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</si>
  <si>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</si>
  <si>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</si>
  <si>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</si>
  <si>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</si>
  <si>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</si>
  <si>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</si>
  <si>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</si>
  <si>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</si>
  <si>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</si>
  <si>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</si>
  <si>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</si>
  <si>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</si>
  <si>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</si>
  <si>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</si>
  <si>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</si>
  <si>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</si>
  <si>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</si>
  <si>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</si>
  <si>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</si>
  <si>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</si>
  <si>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</si>
  <si>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</si>
  <si>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</si>
  <si>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</si>
  <si>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</si>
  <si>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</si>
  <si>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</si>
  <si>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</si>
  <si>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</si>
  <si>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</si>
  <si>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</si>
  <si>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</si>
  <si>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</si>
  <si>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</si>
  <si>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</si>
  <si>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</si>
  <si>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</si>
  <si>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</si>
  <si>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</si>
  <si>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</si>
  <si>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</si>
  <si>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</si>
  <si>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</si>
  <si>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</si>
  <si>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</si>
  <si>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</si>
  <si>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</si>
  <si>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</si>
  <si>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</si>
  <si>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</si>
  <si>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</si>
  <si>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</si>
  <si>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</si>
  <si>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</si>
  <si>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</si>
  <si>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</si>
  <si>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</si>
  <si>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</si>
  <si>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</si>
  <si>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</si>
  <si>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</si>
  <si>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</si>
  <si>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</si>
  <si>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</si>
  <si>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</si>
  <si>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</si>
  <si>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</si>
  <si>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</si>
  <si>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</si>
  <si>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</si>
  <si>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</si>
  <si>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</si>
  <si>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</si>
  <si>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</si>
  <si>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</si>
  <si>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</si>
  <si>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</si>
  <si>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</si>
  <si>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</si>
  <si>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</si>
  <si>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</si>
  <si>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</si>
  <si>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</si>
  <si>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</si>
  <si>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</si>
  <si>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</si>
  <si>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</si>
  <si>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</si>
  <si>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</si>
  <si>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</si>
  <si>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</si>
  <si>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</si>
  <si>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</si>
  <si>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</si>
  <si>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</si>
  <si>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</si>
  <si>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</si>
  <si>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</si>
  <si>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</si>
  <si>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</si>
  <si>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</si>
  <si>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</si>
  <si>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</si>
  <si>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</si>
  <si>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</si>
  <si>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</si>
  <si>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</si>
  <si>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</si>
  <si>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</si>
  <si>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</si>
  <si>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</si>
  <si>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</si>
  <si>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</si>
  <si>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</si>
  <si>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</si>
  <si>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</si>
  <si>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</si>
  <si>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</si>
  <si>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</si>
  <si>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</si>
  <si>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</si>
  <si>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</si>
  <si>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</si>
  <si>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</si>
  <si>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</si>
  <si>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</si>
  <si>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</si>
  <si>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</si>
  <si>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</si>
  <si>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</si>
  <si>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</si>
  <si>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</si>
  <si>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</si>
  <si>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</si>
  <si>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</si>
  <si>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</si>
  <si>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</si>
  <si>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</si>
  <si>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</si>
  <si>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</si>
  <si>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</si>
  <si>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</si>
  <si>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</si>
  <si>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</si>
  <si>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</si>
  <si>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</si>
  <si>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</si>
  <si>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</si>
  <si>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</si>
  <si>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</si>
  <si>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</si>
  <si>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</si>
  <si>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</si>
  <si>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</si>
  <si>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</si>
  <si>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</si>
  <si>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</si>
  <si>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</si>
  <si>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</si>
  <si>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</si>
  <si>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</si>
  <si>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</si>
  <si>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</si>
  <si>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</si>
  <si>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</si>
  <si>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</si>
  <si>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</si>
  <si>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</si>
  <si>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</si>
  <si>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</si>
  <si>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</si>
  <si>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</si>
  <si>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</si>
  <si>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</si>
  <si>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</si>
  <si>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</si>
  <si>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</si>
  <si>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</si>
  <si>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</si>
  <si>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</si>
  <si>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</si>
  <si>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</si>
  <si>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</si>
  <si>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</si>
  <si>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</si>
  <si>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</si>
  <si>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</si>
  <si>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</si>
  <si>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</si>
  <si>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</si>
  <si>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</si>
  <si>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</si>
  <si>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</si>
  <si>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</si>
  <si>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</si>
  <si>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</si>
  <si>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</si>
  <si>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</si>
  <si>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</si>
  <si>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</si>
  <si>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</si>
  <si>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</si>
  <si>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</si>
  <si>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</si>
  <si>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</si>
  <si>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</si>
  <si>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</si>
  <si>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</si>
  <si>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</si>
  <si>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</si>
  <si>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</si>
  <si>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</si>
  <si>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</si>
  <si>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</si>
  <si>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</si>
  <si>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</si>
  <si>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</si>
  <si>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</si>
  <si>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</si>
  <si>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</si>
  <si>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</si>
  <si>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</si>
  <si>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</si>
  <si>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</si>
  <si>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</si>
  <si>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</si>
  <si>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</si>
  <si>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</si>
  <si>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</si>
  <si>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</si>
  <si>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</si>
  <si>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</si>
  <si>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</si>
  <si>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</si>
  <si>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</si>
  <si>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</si>
  <si>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</si>
  <si>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</si>
  <si>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</si>
  <si>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</si>
  <si>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</si>
  <si>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</si>
  <si>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</si>
  <si>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</si>
  <si>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</si>
  <si>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</si>
  <si>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</si>
  <si>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</si>
  <si>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</si>
  <si>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</si>
  <si>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</si>
  <si>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</si>
  <si>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</si>
  <si>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</si>
  <si>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</si>
  <si>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</si>
  <si>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</si>
  <si>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</si>
  <si>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</si>
  <si>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</si>
  <si>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</si>
  <si>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</si>
  <si>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</si>
  <si>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</si>
  <si>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</si>
  <si>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</si>
  <si>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</si>
  <si>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</si>
  <si>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</si>
  <si>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</si>
  <si>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</si>
  <si>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</si>
  <si>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</si>
  <si>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</si>
  <si>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</si>
  <si>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</si>
  <si>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</si>
  <si>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</si>
  <si>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</si>
  <si>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</si>
  <si>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</si>
  <si>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</si>
  <si>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</si>
  <si>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</si>
  <si>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</si>
  <si>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</si>
  <si>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</si>
  <si>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</si>
  <si>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</si>
  <si>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</si>
  <si>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</si>
  <si>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</si>
  <si>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</si>
  <si>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</si>
  <si>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</si>
  <si>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</si>
  <si>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</si>
  <si>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</si>
  <si>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</si>
  <si>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</si>
  <si>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</si>
  <si>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</si>
  <si>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</si>
  <si>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</si>
  <si>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</si>
  <si>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</si>
  <si>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</si>
  <si>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</si>
  <si>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</si>
  <si>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</si>
  <si>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</si>
  <si>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</si>
  <si>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</si>
  <si>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</si>
  <si>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</si>
  <si>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</si>
  <si>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</si>
  <si>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</si>
  <si>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</si>
  <si>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</si>
  <si>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</si>
  <si>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</si>
  <si>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</si>
  <si>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</si>
  <si>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</si>
  <si>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</si>
  <si>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</si>
  <si>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</si>
  <si>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</si>
  <si>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</si>
  <si>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</si>
  <si>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</si>
  <si>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</si>
  <si>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</si>
  <si>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</si>
  <si>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</si>
  <si>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</si>
  <si>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</si>
  <si>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</si>
  <si>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</si>
  <si>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</si>
  <si>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</si>
  <si>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</si>
  <si>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</si>
  <si>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</si>
  <si>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</si>
  <si>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</si>
  <si>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</si>
  <si>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</si>
  <si>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</si>
  <si>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</si>
  <si>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</si>
  <si>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</si>
  <si>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</si>
  <si>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</si>
  <si>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</si>
  <si>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</si>
  <si>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</si>
  <si>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</si>
  <si>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</si>
  <si>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</si>
  <si>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</si>
  <si>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</si>
  <si>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</si>
  <si>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</si>
  <si>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</si>
  <si>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</si>
  <si>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</si>
  <si>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</si>
  <si>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</si>
  <si>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</si>
  <si>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</si>
  <si>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</si>
  <si>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</si>
  <si>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</si>
  <si>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</si>
  <si>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</si>
  <si>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</si>
  <si>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</si>
  <si>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</si>
  <si>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</si>
  <si>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</si>
  <si>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</si>
  <si>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</si>
  <si>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</si>
  <si>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</si>
  <si>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</si>
  <si>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</si>
  <si>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</si>
  <si>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</si>
  <si>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</si>
  <si>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</si>
  <si>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</si>
  <si>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</si>
  <si>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</si>
  <si>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</si>
  <si>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</si>
  <si>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</si>
  <si>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</si>
  <si>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</si>
  <si>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</si>
  <si>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</si>
  <si>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</si>
  <si>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</si>
  <si>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</si>
  <si>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</si>
  <si>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</si>
  <si>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</si>
  <si>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</si>
  <si>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</si>
  <si>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</si>
  <si>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</si>
  <si>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</si>
  <si>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</si>
  <si>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</si>
  <si>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</si>
  <si>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</si>
  <si>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</si>
  <si>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</si>
  <si>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</si>
  <si>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</si>
  <si>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</si>
  <si>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</si>
  <si>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</si>
  <si>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</si>
  <si>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</si>
  <si>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</si>
  <si>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</si>
  <si>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</si>
  <si>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</si>
  <si>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</si>
  <si>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</si>
  <si>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</si>
  <si>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</si>
  <si>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</si>
  <si>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</si>
  <si>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</si>
  <si>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</si>
  <si>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</si>
  <si>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</si>
  <si>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</si>
  <si>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</si>
  <si>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</si>
  <si>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</si>
  <si>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</si>
  <si>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</si>
  <si>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</si>
  <si>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</si>
  <si>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</si>
  <si>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</si>
  <si>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</si>
  <si>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</si>
  <si>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</si>
  <si>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</si>
  <si>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</si>
  <si>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</si>
  <si>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</si>
  <si>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</si>
  <si>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</si>
  <si>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</si>
  <si>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</si>
  <si>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</si>
  <si>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</si>
  <si>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</si>
  <si>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</si>
  <si>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</si>
  <si>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</si>
  <si>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</si>
  <si>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</si>
  <si>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</si>
  <si>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</si>
  <si>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</si>
  <si>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</si>
  <si>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</si>
  <si>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</si>
  <si>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</si>
  <si>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</si>
  <si>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</si>
  <si>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</si>
  <si>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</si>
  <si>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</si>
  <si>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</si>
  <si>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</si>
  <si>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</si>
  <si>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</si>
  <si>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</si>
  <si>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</si>
  <si>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</si>
  <si>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</si>
  <si>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</si>
  <si>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</si>
  <si>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</si>
  <si>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</si>
  <si>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</si>
  <si>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</si>
  <si>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</si>
  <si>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</si>
  <si>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</si>
  <si>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</si>
  <si>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</si>
  <si>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</si>
  <si>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</si>
  <si>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</si>
  <si>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</si>
  <si>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</si>
  <si>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</si>
  <si>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</si>
  <si>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</si>
  <si>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</si>
  <si>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</si>
  <si>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</si>
  <si>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</si>
  <si>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</si>
  <si>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</si>
  <si>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</si>
  <si>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</si>
  <si>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</si>
  <si>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</si>
  <si>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</si>
  <si>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</si>
  <si>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</si>
  <si>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</si>
  <si>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</si>
  <si>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</si>
  <si>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</si>
  <si>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</si>
  <si>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</si>
  <si>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</si>
  <si>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</si>
  <si>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</si>
  <si>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</si>
  <si>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</si>
  <si>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</si>
  <si>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</si>
  <si>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</si>
  <si>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</si>
  <si>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</si>
  <si>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</si>
  <si>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</si>
  <si>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</si>
  <si>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</si>
  <si>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</si>
  <si>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</si>
  <si>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</si>
  <si>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</si>
  <si>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</si>
  <si>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</si>
  <si>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</si>
  <si>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</si>
  <si>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</si>
  <si>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</si>
  <si>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</si>
  <si>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</si>
  <si>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</si>
  <si>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</si>
  <si>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</si>
  <si>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</si>
  <si>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</si>
  <si>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</si>
  <si>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</si>
  <si>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</si>
  <si>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</si>
  <si>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</si>
  <si>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</si>
  <si>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</si>
  <si>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</si>
  <si>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</si>
  <si>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</si>
  <si>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</si>
  <si>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</si>
  <si>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</si>
  <si>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</si>
  <si>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</si>
  <si>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</si>
  <si>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</si>
  <si>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</si>
  <si>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</si>
  <si>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</si>
  <si>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</si>
  <si>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</si>
  <si>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</si>
  <si>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</si>
  <si>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</si>
  <si>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</si>
  <si>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</si>
  <si>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</si>
  <si>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</si>
  <si>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</si>
  <si>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</si>
  <si>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</si>
  <si>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</si>
  <si>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</si>
  <si>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</si>
  <si>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</si>
  <si>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</si>
  <si>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</si>
  <si>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</si>
  <si>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</si>
  <si>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</si>
  <si>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</si>
  <si>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</si>
  <si>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</si>
  <si>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</si>
  <si>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</si>
  <si>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</si>
  <si>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</si>
  <si>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</si>
  <si>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</si>
  <si>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</si>
  <si>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</si>
  <si>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</si>
  <si>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</si>
  <si>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</si>
  <si>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</si>
  <si>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</si>
  <si>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</si>
  <si>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</si>
  <si>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</si>
  <si>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</si>
  <si>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</si>
  <si>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</si>
  <si>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</si>
  <si>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</si>
  <si>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</si>
  <si>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</si>
  <si>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</si>
  <si>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</si>
  <si>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</si>
  <si>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</si>
  <si>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</si>
  <si>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</si>
  <si>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</si>
  <si>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</si>
  <si>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</si>
  <si>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</si>
  <si>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</si>
  <si>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</si>
  <si>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</si>
  <si>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</si>
  <si>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</si>
  <si>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</si>
  <si>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</si>
  <si>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</si>
  <si>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</si>
  <si>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</si>
  <si>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</si>
  <si>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</si>
  <si>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</si>
  <si>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</si>
  <si>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</si>
  <si>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</si>
  <si>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</si>
  <si>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</si>
  <si>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</si>
  <si>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</si>
  <si>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</si>
  <si>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</si>
  <si>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</si>
  <si>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</si>
  <si>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</si>
  <si>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</si>
  <si>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</si>
  <si>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</si>
  <si>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</si>
  <si>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</si>
  <si>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</si>
  <si>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</si>
  <si>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</si>
  <si>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</si>
  <si>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</si>
  <si>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</si>
  <si>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</si>
  <si>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</si>
  <si>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</si>
  <si>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</si>
  <si>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</si>
  <si>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</si>
  <si>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</si>
  <si>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</si>
  <si>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</si>
  <si>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</si>
  <si>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</si>
  <si>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</si>
  <si>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</si>
  <si>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</si>
  <si>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</si>
  <si>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</si>
  <si>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</si>
  <si>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</si>
  <si>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</si>
  <si>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</si>
  <si>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</si>
  <si>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</si>
  <si>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</si>
  <si>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</si>
  <si>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</si>
  <si>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</si>
  <si>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</si>
  <si>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</si>
  <si>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</si>
  <si>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</si>
  <si>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</si>
  <si>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</si>
  <si>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</si>
  <si>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</si>
  <si>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</si>
  <si>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</si>
  <si>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</si>
  <si>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</si>
  <si>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</si>
  <si>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</si>
  <si>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</si>
  <si>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</si>
  <si>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</si>
  <si>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</si>
  <si>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</si>
  <si>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</si>
  <si>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</si>
  <si>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</si>
  <si>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</si>
  <si>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</si>
  <si>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</si>
  <si>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</si>
  <si>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</si>
  <si>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</si>
  <si>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</si>
  <si>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</si>
  <si>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</si>
  <si>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</si>
  <si>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</si>
  <si>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</si>
  <si>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</si>
  <si>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</si>
  <si>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</si>
  <si>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</si>
  <si>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</si>
  <si>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</si>
  <si>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</si>
  <si>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</si>
  <si>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</si>
  <si>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</si>
  <si>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</si>
  <si>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</si>
  <si>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</si>
  <si>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</si>
  <si>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</si>
  <si>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</si>
  <si>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</si>
  <si>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</si>
  <si>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</si>
  <si>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</si>
  <si>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</si>
  <si>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</si>
  <si>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</si>
  <si>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</si>
  <si>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</si>
  <si>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</si>
  <si>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</si>
  <si>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</si>
  <si>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</si>
  <si>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</si>
  <si>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</si>
  <si>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</si>
  <si>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</si>
  <si>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</si>
  <si>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</si>
  <si>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</si>
  <si>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</si>
  <si>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</si>
  <si>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</si>
  <si>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</si>
  <si>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</si>
  <si>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</si>
  <si>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</si>
  <si>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</si>
  <si>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</si>
  <si>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</si>
  <si>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</si>
  <si>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</si>
  <si>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</si>
  <si>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</si>
  <si>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</si>
  <si>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</si>
  <si>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</si>
  <si>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</si>
  <si>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</si>
  <si>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</si>
  <si>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</si>
  <si>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</si>
  <si>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</si>
  <si>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</si>
  <si>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</si>
  <si>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</si>
  <si>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</si>
  <si>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</si>
  <si>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</si>
  <si>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</si>
  <si>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</si>
  <si>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</si>
  <si>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</si>
  <si>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</si>
  <si>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</si>
  <si>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</si>
  <si>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</si>
  <si>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</si>
  <si>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</si>
  <si>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</si>
  <si>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</si>
  <si>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</si>
  <si>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</si>
  <si>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</si>
  <si>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</si>
  <si>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</si>
  <si>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</si>
  <si>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</si>
  <si>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</si>
  <si>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</si>
  <si>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</si>
  <si>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</si>
  <si>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</si>
  <si>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</si>
  <si>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</si>
  <si>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</si>
  <si>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</si>
  <si>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</si>
  <si>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</si>
  <si>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</si>
  <si>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</si>
  <si>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</si>
  <si>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</si>
  <si>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</si>
  <si>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</si>
  <si>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</si>
  <si>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</si>
  <si>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</si>
  <si>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</si>
  <si>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</si>
  <si>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</si>
  <si>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</si>
  <si>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</si>
  <si>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</si>
  <si>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</si>
  <si>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</si>
  <si>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</si>
  <si>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</si>
  <si>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</si>
  <si>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</si>
  <si>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</si>
  <si>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</si>
  <si>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</si>
  <si>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</si>
  <si>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</si>
  <si>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</si>
  <si>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</si>
  <si>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</si>
  <si>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</si>
  <si>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</si>
  <si>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</si>
  <si>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</si>
  <si>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</si>
  <si>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</si>
  <si>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</si>
  <si>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</si>
  <si>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</si>
  <si>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</si>
  <si>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</si>
  <si>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</si>
  <si>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</si>
  <si>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</si>
  <si>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</si>
  <si>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</si>
  <si>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</si>
  <si>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</si>
  <si>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</si>
  <si>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</si>
  <si>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</si>
  <si>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</si>
  <si>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</si>
  <si>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</si>
  <si>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</si>
  <si>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</si>
  <si>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</si>
  <si>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</si>
  <si>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</si>
  <si>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</si>
  <si>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</si>
  <si>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</si>
  <si>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</si>
  <si>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</si>
  <si>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</si>
  <si>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</si>
  <si>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</si>
  <si>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</si>
  <si>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</si>
  <si>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</si>
  <si>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</si>
  <si>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</si>
  <si>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</si>
  <si>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</si>
  <si>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</si>
  <si>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</si>
  <si>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</si>
  <si>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</si>
  <si>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</si>
  <si>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</si>
  <si>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</si>
  <si>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</si>
  <si>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</si>
  <si>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</si>
  <si>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</si>
  <si>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</si>
  <si>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</si>
  <si>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</si>
  <si>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</si>
  <si>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</si>
  <si>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</si>
  <si>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</si>
  <si>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</si>
  <si>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</si>
  <si>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</si>
  <si>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</si>
  <si>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</si>
  <si>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</si>
  <si>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</si>
  <si>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</si>
  <si>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</si>
  <si>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</si>
  <si>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</si>
  <si>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</si>
  <si>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</si>
  <si>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</si>
  <si>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</si>
  <si>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</si>
  <si>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</si>
  <si>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</si>
  <si>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</si>
  <si>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</si>
  <si>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</si>
  <si>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</si>
  <si>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</si>
  <si>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</si>
  <si>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</si>
  <si>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</si>
  <si>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</si>
  <si>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</si>
  <si>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</si>
  <si>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</si>
  <si>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</si>
  <si>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</si>
  <si>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</si>
  <si>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</si>
  <si>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</si>
  <si>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</si>
  <si>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</si>
  <si>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</si>
  <si>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</si>
  <si>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</si>
  <si>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</si>
  <si>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</si>
  <si>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</si>
  <si>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</si>
  <si>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</si>
  <si>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</si>
  <si>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</si>
  <si>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</si>
  <si>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</si>
  <si>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</si>
  <si>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</si>
  <si>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</si>
  <si>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</si>
  <si>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</si>
  <si>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</si>
  <si>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</si>
  <si>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</si>
  <si>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</si>
  <si>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</si>
  <si>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</si>
  <si>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</si>
  <si>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</si>
  <si>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</si>
  <si>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</si>
  <si>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</si>
  <si>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</si>
  <si>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</si>
  <si>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</si>
  <si>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</si>
  <si>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</si>
  <si>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</si>
  <si>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</si>
  <si>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</si>
  <si>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</si>
  <si>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</si>
  <si>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</si>
  <si>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</si>
  <si>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</si>
  <si>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</si>
  <si>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</si>
  <si>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</si>
  <si>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</si>
  <si>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</si>
  <si>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</si>
  <si>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</si>
  <si>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</si>
  <si>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</si>
  <si>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</si>
  <si>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</si>
  <si>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</si>
  <si>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</si>
  <si>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</si>
  <si>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</si>
  <si>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</si>
  <si>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</si>
  <si>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</si>
  <si>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</si>
  <si>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</si>
  <si>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</si>
  <si>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</si>
  <si>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</si>
  <si>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</si>
  <si>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</si>
  <si>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</si>
  <si>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</si>
  <si>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</si>
  <si>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</si>
  <si>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</si>
  <si>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</si>
  <si>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</si>
  <si>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</si>
  <si>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</si>
  <si>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</si>
  <si>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</si>
  <si>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</si>
  <si>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</si>
  <si>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</si>
  <si>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</si>
  <si>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</si>
  <si>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</si>
  <si>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</si>
  <si>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</si>
  <si>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</si>
  <si>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</si>
  <si>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</si>
  <si>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</si>
  <si>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</si>
  <si>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</si>
  <si>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</si>
  <si>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</si>
  <si>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</si>
  <si>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</si>
  <si>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</si>
  <si>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</si>
  <si>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</si>
  <si>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</si>
  <si>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</si>
  <si>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</si>
  <si>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</si>
  <si>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</si>
  <si>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</si>
  <si>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</si>
  <si>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</si>
  <si>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</si>
  <si>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</si>
  <si>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</si>
  <si>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</si>
  <si>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</si>
  <si>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</si>
  <si>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</si>
  <si>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</si>
  <si>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</si>
  <si>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</si>
  <si>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</si>
  <si>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</si>
  <si>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</si>
  <si>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</si>
  <si>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</si>
  <si>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</si>
  <si>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</si>
  <si>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</si>
  <si>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</si>
  <si>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</si>
  <si>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</si>
  <si>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</si>
  <si>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</si>
  <si>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</si>
  <si>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</si>
  <si>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</si>
  <si>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</si>
  <si>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</si>
  <si>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</si>
  <si>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</si>
  <si>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</si>
  <si>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</si>
  <si>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</si>
  <si>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</si>
  <si>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</si>
  <si>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</si>
  <si>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</si>
  <si>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</si>
  <si>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</si>
  <si>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</si>
  <si>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</si>
  <si>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</si>
  <si>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</si>
  <si>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</si>
  <si>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</si>
  <si>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</si>
  <si>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</si>
  <si>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</si>
  <si>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</si>
  <si>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</si>
  <si>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</si>
  <si>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</si>
  <si>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</si>
  <si>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</si>
  <si>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</si>
  <si>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</si>
  <si>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</si>
  <si>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</si>
  <si>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</si>
  <si>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</si>
  <si>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</si>
  <si>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</si>
  <si>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</si>
  <si>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</si>
  <si>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</si>
  <si>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</si>
  <si>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</si>
  <si>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</si>
  <si>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</si>
  <si>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</si>
  <si>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</si>
  <si>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</si>
  <si>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</si>
  <si>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</si>
  <si>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</si>
  <si>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</si>
  <si>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</si>
  <si>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</si>
  <si>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</si>
  <si>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</si>
  <si>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</si>
  <si>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</si>
  <si>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</si>
  <si>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</si>
  <si>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</si>
  <si>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</si>
  <si>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</si>
  <si>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</si>
  <si>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</si>
  <si>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</si>
  <si>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</si>
  <si>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</si>
  <si>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</si>
  <si>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</si>
  <si>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</si>
  <si>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</si>
  <si>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</si>
  <si>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</si>
  <si>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</si>
  <si>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</si>
  <si>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</si>
  <si>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</si>
  <si>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</si>
  <si>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</si>
  <si>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</si>
  <si>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</si>
  <si>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</si>
  <si>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</si>
  <si>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</si>
  <si>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</si>
  <si>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</si>
  <si>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</si>
  <si>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</si>
  <si>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</si>
  <si>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</si>
  <si>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</si>
  <si>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</si>
  <si>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</si>
  <si>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</si>
  <si>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</si>
  <si>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</si>
  <si>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</si>
  <si>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</si>
  <si>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</si>
  <si>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</si>
  <si>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</si>
  <si>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</si>
  <si>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</si>
  <si>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</si>
  <si>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</si>
  <si>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</si>
  <si>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</si>
  <si>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</si>
  <si>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</si>
  <si>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</si>
  <si>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</si>
  <si>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</si>
  <si>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</si>
  <si>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</si>
  <si>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</si>
  <si>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</si>
  <si>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</si>
  <si>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</si>
  <si>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</si>
  <si>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</si>
  <si>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</si>
  <si>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</si>
  <si>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</si>
  <si>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</si>
  <si>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</si>
  <si>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</si>
  <si>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</si>
  <si>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</si>
  <si>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</si>
  <si>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</si>
  <si>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</si>
  <si>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</si>
  <si>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</si>
  <si>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</si>
  <si>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</si>
  <si>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</si>
  <si>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</si>
  <si>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</si>
  <si>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</si>
  <si>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</si>
  <si>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</si>
  <si>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</si>
  <si>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</si>
  <si>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</si>
  <si>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</si>
  <si>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</si>
  <si>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</si>
  <si>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</si>
  <si>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</si>
  <si>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</si>
  <si>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</si>
  <si>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</si>
  <si>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</si>
  <si>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</si>
  <si>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</si>
  <si>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</si>
  <si>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</si>
  <si>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</si>
  <si>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</si>
  <si>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</si>
  <si>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</si>
  <si>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</si>
  <si>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</si>
  <si>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</si>
  <si>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</si>
  <si>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</si>
  <si>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</si>
  <si>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</si>
  <si>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</si>
  <si>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</si>
  <si>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</si>
  <si>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</si>
  <si>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</si>
  <si>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</si>
  <si>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</si>
  <si>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</si>
  <si>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</si>
  <si>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</si>
  <si>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</si>
  <si>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</si>
  <si>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</si>
  <si>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</si>
  <si>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</si>
  <si>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</si>
  <si>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</si>
  <si>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</si>
  <si>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</si>
  <si>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</si>
  <si>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</si>
  <si>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</si>
  <si>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</si>
  <si>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</si>
  <si>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</si>
  <si>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</si>
  <si>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</si>
  <si>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</si>
  <si>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</si>
  <si>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</si>
  <si>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</si>
  <si>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</si>
  <si>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</si>
  <si>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</si>
  <si>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</si>
  <si>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</si>
  <si>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</si>
  <si>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</si>
  <si>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</si>
  <si>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</si>
  <si>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</si>
  <si>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</si>
  <si>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</si>
  <si>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</si>
  <si>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</si>
  <si>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</si>
  <si>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</si>
  <si>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</si>
  <si>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</si>
  <si>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</si>
  <si>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</si>
  <si>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</si>
  <si>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</si>
  <si>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</si>
  <si>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</si>
  <si>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</si>
  <si>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</si>
  <si>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</si>
  <si>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</si>
  <si>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</si>
  <si>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</si>
  <si>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</si>
  <si>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</si>
  <si>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</si>
  <si>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</si>
  <si>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</si>
  <si>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</si>
  <si>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</si>
  <si>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</si>
  <si>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</si>
  <si>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</si>
  <si>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</si>
  <si>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</si>
  <si>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</si>
  <si>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</si>
  <si>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</si>
  <si>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</si>
  <si>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</si>
  <si>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</si>
  <si>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</si>
  <si>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</si>
  <si>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</si>
  <si>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</si>
  <si>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</si>
  <si>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</si>
  <si>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</si>
  <si>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</si>
  <si>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</si>
  <si>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</si>
  <si>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</si>
  <si>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</si>
  <si>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</si>
  <si>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</si>
  <si>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</si>
  <si>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</si>
  <si>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</si>
  <si>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</si>
  <si>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</si>
  <si>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</si>
  <si>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</si>
  <si>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</si>
  <si>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</si>
  <si>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</si>
  <si>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</si>
  <si>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</si>
  <si>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</si>
  <si>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</si>
  <si>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</si>
  <si>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</si>
  <si>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</si>
  <si>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</si>
  <si>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</si>
  <si>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</si>
  <si>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</si>
  <si>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</si>
  <si>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</si>
  <si>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</si>
  <si>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</si>
  <si>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</si>
  <si>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</si>
  <si>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</si>
  <si>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</si>
  <si>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</si>
  <si>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</si>
  <si>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</si>
  <si>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</si>
  <si>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</si>
  <si>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</si>
  <si>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</si>
  <si>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</si>
  <si>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</si>
  <si>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</si>
  <si>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</si>
  <si>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</si>
  <si>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</si>
  <si>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</si>
  <si>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</si>
  <si>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</si>
  <si>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</si>
  <si>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</si>
  <si>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</si>
  <si>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</si>
  <si>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</si>
  <si>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</si>
  <si>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</si>
  <si>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</si>
  <si>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</si>
  <si>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</si>
  <si>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</si>
  <si>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</si>
  <si>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</si>
  <si>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</si>
  <si>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</si>
  <si>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</si>
  <si>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</si>
  <si>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</si>
  <si>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</si>
  <si>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</si>
  <si>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</si>
  <si>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</si>
  <si>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</si>
  <si>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</si>
  <si>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</si>
  <si>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</si>
  <si>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</si>
  <si>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</si>
  <si>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</si>
  <si>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</si>
  <si>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</si>
  <si>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</si>
  <si>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</si>
  <si>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</si>
  <si>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</si>
  <si>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</si>
  <si>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</si>
  <si>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</si>
  <si>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</si>
  <si>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</si>
  <si>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</si>
  <si>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</si>
  <si>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</si>
  <si>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</si>
  <si>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</si>
  <si>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</si>
  <si>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</si>
  <si>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</si>
  <si>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</si>
  <si>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</si>
  <si>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</si>
  <si>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</si>
  <si>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</si>
  <si>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</si>
  <si>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</si>
  <si>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</si>
  <si>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</si>
  <si>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</si>
  <si>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</si>
  <si>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</si>
  <si>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</si>
  <si>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</si>
  <si>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</si>
  <si>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</si>
  <si>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</si>
  <si>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</si>
  <si>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</si>
  <si>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</si>
  <si>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</si>
  <si>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</si>
  <si>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</si>
  <si>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</si>
  <si>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</si>
  <si>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</si>
  <si>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</si>
  <si>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</si>
  <si>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</si>
  <si>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</si>
  <si>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</si>
  <si>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</si>
  <si>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</si>
  <si>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</si>
  <si>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</si>
  <si>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</si>
  <si>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</si>
  <si>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</si>
  <si>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</si>
  <si>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</si>
  <si>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</si>
  <si>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</si>
  <si>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</si>
  <si>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</si>
  <si>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</si>
  <si>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</si>
  <si>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</si>
  <si>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</si>
  <si>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</si>
  <si>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</si>
  <si>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</si>
  <si>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</si>
  <si>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</si>
  <si>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</si>
  <si>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</si>
  <si>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</si>
  <si>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</si>
  <si>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</si>
  <si>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</si>
  <si>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</si>
  <si>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</si>
  <si>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</si>
  <si>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</si>
  <si>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</si>
  <si>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</si>
  <si>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</si>
  <si>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</si>
  <si>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</si>
  <si>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</si>
  <si>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</si>
  <si>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</si>
  <si>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</si>
  <si>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</si>
  <si>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</si>
  <si>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</si>
  <si>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</si>
  <si>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</si>
  <si>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</si>
  <si>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</si>
  <si>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</si>
  <si>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</si>
  <si>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</si>
  <si>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</si>
  <si>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</si>
  <si>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</si>
  <si>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</si>
  <si>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</si>
  <si>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</si>
  <si>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</si>
  <si>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</si>
  <si>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</si>
  <si>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</si>
  <si>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</si>
  <si>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</si>
  <si>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</si>
  <si>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</si>
  <si>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</si>
  <si>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</si>
  <si>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</si>
  <si>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</si>
  <si>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</si>
  <si>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</si>
  <si>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</si>
  <si>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</si>
  <si>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</si>
  <si>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</si>
  <si>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</si>
  <si>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</si>
  <si>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</si>
  <si>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</si>
  <si>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</si>
  <si>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</si>
  <si>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</si>
  <si>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</si>
  <si>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</si>
  <si>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</si>
  <si>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</si>
  <si>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</si>
  <si>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</si>
  <si>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</si>
  <si>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</si>
  <si>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</si>
  <si>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</si>
  <si>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</si>
  <si>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</si>
  <si>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</si>
  <si>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</si>
  <si>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</si>
  <si>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</si>
  <si>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</si>
  <si>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</si>
  <si>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</si>
  <si>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</si>
  <si>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</si>
  <si>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</si>
  <si>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</si>
  <si>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</si>
  <si>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</si>
  <si>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</si>
  <si>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</si>
  <si>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</si>
  <si>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</si>
  <si>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</si>
  <si>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</si>
  <si>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</si>
  <si>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</si>
  <si>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</si>
  <si>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</si>
  <si>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</si>
  <si>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</si>
  <si>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</si>
  <si>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</si>
  <si>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</si>
  <si>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</si>
  <si>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</si>
  <si>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</si>
  <si>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</si>
  <si>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</si>
  <si>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</si>
  <si>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</si>
  <si>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</si>
  <si>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</si>
  <si>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</si>
  <si>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</si>
  <si>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</si>
  <si>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</si>
  <si>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</si>
  <si>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</si>
  <si>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</si>
  <si>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</si>
  <si>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</si>
  <si>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</si>
  <si>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</si>
  <si>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</si>
  <si>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</si>
  <si>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</si>
  <si>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</si>
  <si>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</si>
  <si>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</si>
  <si>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</si>
  <si>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</si>
  <si>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</si>
  <si>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</si>
  <si>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</si>
  <si>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</si>
  <si>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</si>
  <si>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</si>
  <si>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</si>
  <si>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</si>
  <si>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</si>
  <si>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</si>
  <si>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</si>
  <si>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</si>
  <si>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</si>
  <si>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</si>
  <si>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</si>
  <si>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</si>
  <si>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</si>
  <si>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</si>
  <si>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</si>
  <si>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</si>
  <si>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</si>
  <si>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</si>
  <si>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</si>
  <si>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</si>
  <si>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</si>
  <si>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</si>
  <si>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</si>
  <si>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</si>
  <si>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</si>
  <si>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</si>
  <si>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</si>
  <si>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</si>
  <si>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</si>
  <si>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</si>
  <si>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</si>
  <si>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</si>
  <si>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</si>
  <si>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</si>
  <si>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</si>
  <si>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</si>
  <si>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</si>
  <si>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</si>
  <si>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</si>
  <si>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</si>
  <si>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</si>
  <si>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</si>
  <si>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</si>
  <si>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</si>
  <si>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</si>
  <si>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</si>
  <si>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</si>
  <si>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</si>
  <si>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</si>
  <si>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</si>
  <si>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</si>
  <si>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</si>
  <si>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</si>
  <si>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</si>
  <si>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</si>
  <si>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</si>
  <si>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</si>
  <si>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</si>
  <si>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</si>
  <si>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</si>
  <si>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</si>
  <si>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</si>
  <si>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</si>
  <si>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</si>
  <si>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</si>
  <si>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</si>
  <si>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</si>
  <si>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</si>
  <si>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</si>
  <si>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</si>
  <si>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</si>
  <si>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</si>
  <si>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</si>
  <si>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</si>
  <si>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</si>
  <si>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</si>
  <si>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</si>
  <si>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</si>
  <si>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</si>
  <si>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</si>
  <si>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</si>
  <si>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</si>
  <si>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</si>
  <si>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</si>
  <si>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</si>
  <si>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</si>
  <si>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</si>
  <si>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</si>
  <si>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</si>
  <si>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</si>
  <si>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</si>
  <si>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</si>
  <si>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</si>
  <si>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</si>
  <si>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</si>
  <si>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</si>
  <si>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</si>
  <si>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</si>
  <si>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</si>
  <si>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</si>
  <si>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</si>
  <si>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</si>
  <si>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</si>
  <si>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</si>
  <si>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</si>
  <si>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</si>
  <si>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</si>
  <si>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</si>
  <si>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</si>
  <si>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</si>
  <si>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</si>
  <si>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</si>
  <si>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</si>
  <si>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</si>
  <si>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</si>
  <si>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</si>
  <si>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</si>
  <si>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</si>
  <si>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</si>
  <si>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</si>
  <si>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</si>
  <si>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</si>
  <si>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</si>
  <si>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</si>
  <si>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</si>
  <si>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</si>
  <si>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</si>
  <si>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</si>
  <si>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</si>
  <si>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</si>
  <si>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</si>
  <si>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</si>
  <si>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</si>
  <si>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</si>
  <si>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</si>
  <si>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</si>
  <si>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</si>
  <si>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</si>
  <si>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</si>
  <si>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</si>
  <si>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</si>
  <si>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</si>
  <si>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</si>
  <si>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</si>
  <si>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</si>
  <si>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</si>
  <si>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</si>
  <si>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</si>
  <si>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</si>
  <si>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</si>
  <si>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</si>
  <si>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</si>
  <si>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</si>
  <si>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</si>
  <si>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</si>
  <si>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</si>
  <si>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</si>
  <si>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</si>
  <si>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</si>
  <si>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</si>
  <si>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</si>
  <si>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</si>
  <si>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</si>
  <si>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</si>
  <si>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</si>
  <si>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</si>
  <si>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</si>
  <si>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</si>
  <si>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</si>
  <si>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</si>
  <si>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</si>
  <si>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</si>
  <si>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</si>
  <si>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</si>
  <si>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</si>
  <si>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</si>
  <si>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</si>
  <si>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</si>
  <si>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</si>
  <si>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</si>
  <si>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</si>
  <si>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</si>
  <si>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</si>
  <si>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</si>
  <si>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</si>
  <si>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</si>
  <si>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</si>
  <si>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</si>
  <si>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</si>
  <si>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</si>
  <si>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</si>
  <si>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</si>
  <si>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</si>
  <si>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</si>
  <si>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</si>
  <si>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</si>
  <si>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</si>
  <si>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</si>
  <si>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</si>
  <si>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</si>
  <si>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</si>
  <si>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</si>
  <si>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</si>
  <si>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</si>
  <si>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</si>
  <si>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</si>
  <si>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</si>
  <si>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</si>
  <si>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</si>
  <si>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</si>
  <si>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</si>
  <si>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</si>
  <si>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</si>
  <si>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</si>
  <si>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</si>
  <si>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</si>
  <si>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</si>
  <si>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</si>
  <si>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</si>
  <si>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</si>
  <si>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</si>
  <si>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</si>
  <si>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</si>
  <si>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</si>
  <si>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</si>
  <si>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</si>
  <si>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</si>
  <si>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</si>
  <si>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</si>
  <si>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</si>
  <si>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</si>
  <si>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</si>
  <si>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</si>
  <si>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</si>
  <si>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</si>
  <si>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</si>
  <si>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</si>
  <si>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</si>
  <si>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</si>
  <si>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</si>
  <si>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</si>
  <si>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</si>
  <si>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</si>
  <si>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</si>
  <si>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</si>
  <si>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</si>
  <si>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</si>
  <si>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</si>
  <si>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</si>
  <si>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</si>
  <si>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</si>
  <si>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</si>
  <si>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</si>
  <si>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</si>
  <si>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</si>
  <si>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</si>
  <si>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</si>
  <si>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</si>
  <si>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</si>
  <si>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</si>
  <si>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</si>
  <si>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</si>
  <si>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</si>
  <si>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</si>
  <si>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</si>
  <si>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</si>
  <si>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</si>
  <si>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</si>
  <si>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</si>
  <si>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</si>
  <si>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</si>
  <si>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</si>
  <si>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</si>
  <si>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</si>
  <si>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</si>
  <si>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</si>
  <si>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</si>
  <si>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</si>
  <si>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</si>
  <si>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</si>
  <si>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</si>
  <si>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</si>
  <si>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</si>
  <si>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</si>
  <si>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</si>
  <si>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</si>
  <si>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</si>
  <si>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</si>
  <si>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</si>
  <si>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</si>
  <si>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</si>
  <si>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</si>
  <si>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</si>
  <si>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</si>
  <si>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</si>
  <si>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</si>
  <si>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</si>
  <si>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</si>
  <si>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</si>
  <si>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</si>
  <si>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</si>
  <si>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</si>
  <si>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</si>
  <si>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</si>
  <si>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</si>
  <si>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</si>
  <si>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</si>
  <si>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</si>
  <si>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</si>
  <si>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</si>
  <si>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</si>
  <si>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</si>
  <si>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</si>
  <si>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</si>
  <si>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</si>
  <si>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</si>
  <si>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</si>
  <si>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</si>
  <si>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</si>
  <si>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</si>
  <si>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</si>
  <si>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</si>
  <si>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</si>
  <si>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</si>
  <si>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</si>
  <si>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</si>
  <si>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</si>
  <si>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</si>
  <si>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</si>
  <si>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</si>
  <si>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</si>
  <si>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</si>
  <si>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</si>
  <si>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</si>
  <si>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</si>
  <si>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</si>
  <si>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</si>
  <si>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</si>
  <si>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</si>
  <si>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</si>
  <si>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</si>
  <si>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</si>
  <si>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</si>
  <si>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</si>
  <si>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</si>
  <si>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</si>
  <si>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</si>
  <si>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</si>
  <si>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</si>
  <si>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</si>
  <si>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</si>
  <si>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</si>
  <si>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</si>
  <si>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</si>
  <si>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</si>
  <si>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</si>
  <si>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</si>
  <si>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</si>
  <si>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</si>
  <si>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</si>
  <si>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</si>
  <si>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</si>
  <si>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</si>
  <si>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</si>
  <si>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</si>
  <si>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</si>
  <si>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</si>
  <si>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</si>
  <si>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</si>
  <si>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</si>
  <si>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</si>
  <si>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</si>
  <si>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</si>
  <si>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</si>
  <si>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</si>
  <si>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</si>
  <si>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</si>
  <si>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</si>
  <si>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</si>
  <si>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</si>
  <si>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</si>
  <si>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</si>
  <si>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</si>
  <si>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</si>
  <si>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</si>
  <si>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</si>
  <si>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</si>
  <si>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</si>
  <si>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</si>
  <si>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</si>
  <si>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</si>
  <si>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</si>
  <si>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</si>
  <si>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</si>
  <si>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</si>
  <si>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</si>
  <si>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</si>
  <si>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</si>
  <si>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</si>
  <si>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</si>
  <si>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</si>
  <si>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</si>
  <si>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</si>
  <si>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</si>
  <si>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</si>
  <si>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</si>
  <si>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</si>
  <si>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</si>
  <si>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</si>
  <si>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</si>
  <si>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</si>
  <si>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</si>
  <si>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</si>
  <si>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</si>
  <si>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</si>
  <si>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</si>
  <si>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</si>
  <si>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</si>
  <si>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</si>
  <si>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</si>
  <si>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</si>
  <si>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</si>
  <si>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</si>
  <si>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</si>
  <si>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</si>
  <si>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</si>
  <si>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</si>
  <si>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</si>
  <si>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</si>
  <si>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</si>
  <si>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</si>
  <si>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</si>
  <si>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</si>
  <si>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</si>
  <si>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</si>
  <si>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</si>
  <si>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</si>
  <si>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</si>
  <si>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</si>
  <si>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</si>
  <si>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</si>
  <si>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</si>
  <si>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</si>
  <si>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</si>
  <si>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</si>
  <si>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</si>
  <si>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</si>
  <si>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</si>
  <si>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</si>
  <si>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</si>
  <si>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</si>
  <si>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</si>
  <si>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</si>
  <si>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</si>
  <si>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</si>
  <si>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</si>
  <si>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</si>
  <si>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</si>
  <si>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</si>
  <si>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</si>
  <si>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</si>
  <si>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</si>
  <si>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</si>
  <si>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</si>
  <si>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</si>
  <si>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</si>
  <si>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</si>
  <si>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</si>
  <si>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</si>
  <si>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</si>
  <si>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</si>
  <si>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</si>
  <si>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</si>
  <si>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</si>
  <si>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</si>
  <si>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</si>
  <si>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</si>
  <si>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</si>
  <si>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</si>
  <si>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</si>
  <si>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</si>
  <si>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</si>
  <si>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</si>
  <si>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</si>
  <si>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</si>
  <si>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</si>
  <si>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</si>
  <si>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</si>
  <si>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</si>
  <si>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</si>
  <si>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</si>
  <si>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</si>
  <si>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</si>
  <si>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</si>
  <si>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</si>
  <si>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</si>
  <si>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</si>
  <si>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</si>
  <si>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</si>
  <si>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</si>
  <si>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</si>
  <si>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</si>
  <si>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</si>
  <si>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</si>
  <si>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</si>
  <si>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</si>
  <si>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</si>
  <si>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</si>
  <si>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</si>
  <si>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</si>
  <si>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</si>
  <si>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</si>
  <si>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</si>
  <si>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</si>
  <si>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</si>
  <si>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</si>
  <si>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</si>
  <si>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</si>
  <si>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</si>
  <si>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</si>
  <si>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</si>
  <si>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</si>
  <si>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</si>
  <si>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</si>
  <si>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</si>
  <si>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</si>
  <si>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</si>
  <si>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</si>
  <si>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</si>
  <si>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</si>
  <si>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</si>
  <si>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</si>
  <si>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</si>
  <si>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</si>
  <si>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</si>
  <si>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</si>
  <si>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</si>
  <si>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</si>
  <si>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</si>
  <si>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</si>
  <si>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</si>
  <si>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</si>
  <si>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</si>
  <si>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</si>
  <si>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</si>
  <si>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</si>
  <si>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</si>
  <si>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</si>
  <si>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</si>
  <si>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</si>
  <si>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</si>
  <si>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</si>
  <si>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</si>
  <si>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</si>
  <si>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</si>
  <si>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</si>
  <si>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</si>
  <si>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</si>
  <si>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</si>
  <si>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</si>
  <si>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</si>
  <si>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</si>
  <si>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</si>
  <si>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</si>
  <si>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</si>
  <si>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</si>
  <si>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</si>
  <si>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</si>
  <si>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</si>
  <si>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</si>
  <si>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</si>
  <si>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</si>
  <si>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</si>
  <si>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</si>
  <si>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</si>
  <si>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</si>
  <si>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</si>
  <si>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</si>
  <si>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</si>
  <si>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</si>
  <si>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</si>
  <si>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</si>
  <si>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</si>
  <si>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</si>
  <si>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</si>
  <si>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</si>
  <si>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</si>
  <si>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</si>
  <si>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</si>
  <si>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</si>
  <si>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</si>
  <si>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</si>
  <si>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</si>
  <si>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</si>
  <si>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</si>
  <si>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</si>
  <si>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</si>
  <si>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</si>
  <si>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</si>
  <si>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</si>
  <si>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</si>
  <si>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</si>
  <si>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</si>
  <si>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</si>
  <si>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</si>
  <si>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</si>
  <si>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</si>
  <si>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</si>
  <si>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</si>
  <si>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</si>
  <si>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</si>
  <si>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</si>
  <si>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</si>
  <si>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</si>
  <si>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</si>
  <si>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</si>
  <si>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</si>
  <si>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</si>
  <si>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</si>
  <si>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</si>
  <si>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</si>
  <si>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</si>
  <si>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</si>
  <si>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</si>
  <si>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</si>
  <si>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</si>
  <si>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</si>
  <si>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</si>
  <si>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</si>
  <si>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</si>
  <si>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</si>
  <si>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</si>
  <si>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</si>
  <si>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</si>
  <si>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</si>
  <si>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</si>
  <si>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</si>
  <si>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</si>
  <si>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</si>
  <si>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</si>
  <si>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</si>
  <si>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</si>
  <si>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</si>
  <si>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</si>
  <si>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</si>
  <si>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</si>
  <si>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</si>
  <si>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</si>
  <si>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</si>
  <si>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</si>
  <si>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</si>
  <si>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</si>
  <si>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</si>
  <si>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</si>
  <si>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</si>
  <si>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</si>
  <si>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</si>
  <si>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</si>
  <si>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</si>
  <si>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</si>
  <si>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</si>
  <si>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</si>
  <si>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</si>
  <si>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</si>
  <si>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</si>
  <si>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</si>
  <si>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</si>
  <si>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</si>
  <si>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</si>
  <si>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</si>
  <si>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</si>
  <si>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</si>
  <si>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</si>
  <si>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</si>
  <si>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</si>
  <si>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</si>
  <si>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</si>
  <si>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</si>
  <si>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</si>
  <si>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</si>
  <si>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</si>
  <si>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</si>
  <si>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</si>
  <si>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</si>
  <si>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</si>
  <si>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</si>
  <si>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</si>
  <si>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</si>
  <si>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</si>
  <si>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</si>
  <si>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</si>
  <si>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</si>
  <si>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</si>
  <si>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</si>
  <si>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</si>
  <si>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</si>
  <si>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</si>
  <si>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</si>
  <si>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</si>
  <si>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</si>
  <si>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</si>
  <si>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</si>
  <si>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</si>
  <si>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</si>
  <si>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</si>
  <si>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</si>
  <si>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</si>
  <si>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</si>
  <si>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</si>
  <si>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</si>
  <si>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</si>
  <si>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</si>
  <si>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</si>
  <si>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</si>
  <si>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</si>
  <si>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</si>
  <si>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</si>
  <si>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</si>
  <si>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</si>
  <si>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</si>
  <si>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</si>
  <si>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</si>
  <si>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</si>
  <si>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</si>
  <si>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</si>
  <si>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</si>
  <si>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</si>
  <si>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</si>
  <si>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</si>
  <si>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</si>
  <si>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</si>
  <si>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</si>
  <si>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</si>
  <si>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</si>
  <si>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</si>
  <si>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</si>
  <si>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</si>
  <si>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</si>
  <si>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</si>
  <si>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</si>
  <si>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</si>
  <si>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</si>
  <si>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</si>
  <si>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</si>
  <si>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</si>
  <si>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</si>
  <si>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</si>
  <si>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</si>
  <si>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</si>
  <si>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</si>
  <si>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</si>
  <si>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</si>
  <si>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</si>
  <si>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</si>
  <si>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</si>
  <si>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</si>
  <si>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</si>
  <si>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</si>
  <si>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</si>
  <si>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</si>
  <si>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</si>
  <si>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</si>
  <si>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</si>
  <si>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</si>
  <si>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</si>
  <si>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</si>
  <si>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</si>
  <si>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</si>
  <si>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</si>
  <si>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</si>
  <si>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</si>
  <si>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</si>
  <si>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</si>
  <si>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</si>
  <si>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</si>
  <si>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</si>
  <si>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</si>
  <si>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</si>
  <si>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</si>
  <si>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</si>
  <si>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</si>
  <si>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</si>
  <si>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</si>
  <si>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</si>
  <si>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</si>
  <si>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</si>
  <si>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</si>
  <si>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</si>
  <si>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</si>
  <si>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</si>
  <si>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</si>
  <si>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</si>
  <si>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</si>
  <si>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</si>
  <si>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</si>
  <si>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</si>
  <si>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</si>
  <si>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</si>
  <si>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</si>
  <si>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</si>
  <si>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</si>
  <si>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</si>
  <si>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</si>
  <si>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</si>
  <si>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</si>
  <si>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</si>
  <si>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</si>
  <si>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</si>
  <si>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</si>
  <si>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</si>
  <si>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</si>
  <si>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</si>
  <si>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</si>
  <si>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</si>
  <si>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</si>
  <si>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</si>
  <si>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</si>
  <si>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</si>
  <si>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</si>
  <si>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</si>
  <si>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</si>
  <si>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</si>
  <si>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</si>
  <si>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</si>
  <si>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</si>
  <si>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</si>
  <si>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</si>
  <si>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</si>
  <si>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</si>
  <si>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</si>
  <si>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</si>
  <si>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</si>
  <si>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</si>
  <si>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</si>
  <si>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</si>
  <si>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</si>
  <si>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</si>
  <si>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</si>
  <si>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</si>
  <si>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</si>
  <si>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</si>
  <si>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</si>
  <si>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</si>
  <si>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</si>
  <si>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</si>
  <si>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</si>
  <si>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</si>
  <si>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</si>
  <si>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</si>
  <si>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</si>
  <si>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</si>
  <si>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</si>
  <si>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</si>
  <si>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</si>
  <si>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</si>
  <si>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</si>
  <si>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</si>
  <si>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</si>
  <si>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</si>
  <si>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</si>
  <si>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</si>
  <si>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</si>
  <si>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</si>
  <si>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</si>
  <si>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</si>
  <si>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</si>
  <si>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</si>
  <si>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</si>
  <si>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</si>
  <si>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</si>
  <si>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</si>
  <si>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</si>
  <si>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</si>
  <si>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</si>
  <si>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</si>
  <si>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</si>
  <si>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</si>
  <si>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</si>
  <si>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</si>
  <si>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</si>
  <si>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</si>
  <si>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</si>
  <si>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</si>
  <si>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</si>
  <si>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</si>
  <si>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</si>
  <si>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</si>
  <si>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</si>
  <si>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</si>
  <si>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</si>
  <si>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</si>
  <si>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</si>
  <si>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</si>
  <si>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</si>
  <si>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</si>
  <si>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</si>
  <si>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</si>
  <si>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</si>
  <si>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</si>
  <si>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</si>
  <si>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</si>
  <si>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</si>
  <si>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</si>
  <si>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</si>
  <si>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</si>
  <si>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</si>
  <si>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</si>
  <si>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</si>
  <si>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</si>
  <si>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</si>
  <si>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</si>
  <si>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</si>
  <si>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</si>
  <si>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</si>
  <si>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</si>
  <si>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</si>
  <si>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</si>
  <si>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</si>
  <si>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</si>
  <si>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</si>
  <si>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</si>
  <si>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</si>
  <si>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</si>
  <si>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</si>
  <si>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</si>
  <si>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</si>
  <si>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</si>
  <si>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</si>
  <si>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</si>
  <si>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</si>
  <si>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</si>
  <si>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</si>
  <si>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</si>
  <si>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</si>
  <si>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</si>
  <si>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</si>
  <si>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</si>
  <si>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</si>
  <si>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</si>
  <si>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</si>
  <si>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</si>
  <si>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</si>
  <si>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</si>
  <si>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</si>
  <si>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</si>
  <si>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</si>
  <si>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</si>
  <si>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</si>
  <si>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</si>
  <si>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</si>
  <si>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</si>
  <si>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</si>
  <si>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</si>
  <si>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</si>
  <si>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</si>
  <si>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</si>
  <si>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</si>
  <si>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</si>
  <si>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</si>
  <si>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</si>
  <si>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</si>
  <si>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</si>
  <si>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</si>
  <si>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</si>
  <si>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</si>
  <si>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</si>
  <si>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</si>
  <si>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</si>
  <si>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</si>
  <si>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</si>
  <si>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</si>
  <si>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</si>
  <si>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</si>
  <si>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</si>
  <si>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</si>
  <si>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</si>
  <si>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</si>
  <si>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</si>
  <si>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</si>
  <si>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</si>
  <si>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</si>
  <si>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</si>
  <si>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</si>
  <si>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</si>
  <si>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</si>
  <si>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</si>
  <si>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</si>
  <si>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</si>
  <si>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</si>
  <si>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</si>
  <si>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</si>
  <si>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</si>
  <si>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</si>
  <si>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</si>
  <si>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</si>
  <si>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</si>
  <si>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</si>
  <si>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</si>
  <si>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</si>
  <si>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</si>
  <si>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</si>
  <si>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</si>
  <si>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</si>
  <si>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</si>
  <si>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</si>
  <si>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</si>
  <si>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</si>
  <si>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</si>
  <si>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</si>
  <si>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</si>
  <si>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</si>
  <si>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</si>
  <si>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</si>
  <si>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</si>
  <si>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</si>
  <si>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</si>
  <si>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</si>
  <si>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</si>
  <si>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</si>
  <si>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</si>
  <si>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</si>
  <si>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</si>
  <si>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</si>
  <si>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</si>
  <si>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</si>
  <si>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</si>
  <si>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</si>
  <si>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</si>
  <si>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</si>
  <si>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</si>
  <si>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</si>
  <si>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</si>
  <si>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</si>
  <si>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</si>
  <si>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</si>
  <si>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</si>
  <si>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</si>
  <si>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</si>
  <si>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</si>
  <si>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</si>
  <si>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</si>
  <si>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</si>
  <si>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</si>
  <si>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</si>
  <si>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</si>
  <si>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</si>
  <si>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</si>
  <si>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</si>
  <si>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</si>
  <si>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</si>
  <si>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</si>
  <si>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</si>
  <si>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</si>
  <si>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</si>
  <si>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</si>
  <si>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</si>
  <si>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</si>
  <si>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</si>
  <si>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</si>
  <si>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</si>
  <si>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</si>
  <si>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</si>
  <si>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</si>
  <si>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</si>
  <si>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</si>
  <si>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</si>
  <si>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</si>
  <si>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</si>
  <si>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</si>
  <si>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</si>
  <si>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</si>
  <si>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</si>
  <si>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</si>
  <si>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</si>
  <si>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</si>
  <si>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</si>
  <si>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</si>
  <si>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</si>
  <si>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</si>
  <si>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</si>
  <si>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</si>
  <si>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</si>
  <si>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</si>
  <si>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</si>
  <si>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</si>
  <si>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</si>
  <si>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</si>
  <si>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</si>
  <si>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</si>
  <si>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</si>
  <si>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</si>
  <si>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</si>
  <si>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</si>
  <si>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</si>
  <si>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</si>
  <si>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</si>
  <si>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</si>
  <si>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</si>
  <si>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</si>
  <si>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</si>
  <si>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</si>
  <si>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</si>
  <si>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</si>
  <si>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</si>
  <si>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</si>
  <si>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</si>
  <si>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</si>
  <si>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</si>
  <si>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</si>
  <si>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</si>
  <si>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</si>
  <si>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</si>
  <si>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</si>
  <si>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</si>
  <si>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</si>
  <si>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</si>
  <si>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</si>
  <si>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</si>
  <si>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</si>
  <si>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</si>
  <si>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</si>
  <si>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</si>
  <si>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</si>
  <si>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</si>
  <si>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</si>
  <si>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</si>
  <si>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</si>
  <si>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</si>
  <si>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</si>
  <si>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</si>
  <si>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</si>
  <si>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</si>
  <si>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</si>
  <si>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</si>
  <si>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</si>
  <si>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</si>
  <si>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</si>
  <si>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</si>
  <si>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</si>
  <si>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</si>
  <si>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</si>
  <si>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</si>
  <si>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</si>
  <si>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</si>
  <si>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</si>
  <si>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</si>
  <si>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</si>
  <si>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</si>
  <si>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</si>
  <si>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</si>
  <si>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</si>
  <si>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</si>
  <si>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</si>
  <si>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</si>
  <si>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</si>
  <si>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</si>
  <si>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</si>
  <si>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</si>
  <si>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</si>
  <si>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</si>
  <si>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</si>
  <si>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</si>
  <si>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</si>
  <si>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</si>
  <si>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</si>
  <si>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</si>
  <si>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</si>
  <si>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</si>
  <si>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</si>
  <si>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</si>
  <si>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</si>
  <si>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</si>
  <si>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</si>
  <si>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</si>
  <si>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</si>
  <si>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</si>
  <si>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</si>
  <si>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</si>
  <si>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</si>
  <si>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</si>
  <si>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</si>
  <si>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</si>
  <si>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</si>
  <si>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</si>
  <si>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</si>
  <si>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</si>
  <si>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</si>
  <si>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</si>
  <si>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</si>
  <si>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</si>
  <si>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</si>
  <si>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</si>
  <si>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</si>
  <si>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</si>
  <si>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</si>
  <si>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</si>
  <si>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</si>
  <si>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</si>
  <si>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</si>
  <si>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</si>
  <si>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</si>
  <si>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</si>
  <si>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</si>
  <si>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</si>
  <si>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</si>
  <si>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</si>
  <si>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</si>
  <si>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</si>
  <si>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</si>
  <si>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</si>
  <si>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</si>
  <si>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</si>
  <si>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</si>
  <si>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</si>
  <si>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</si>
  <si>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</si>
  <si>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</si>
  <si>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</si>
  <si>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</si>
  <si>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</si>
  <si>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</si>
  <si>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</si>
  <si>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</si>
  <si>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</si>
  <si>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</si>
  <si>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</si>
  <si>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</si>
  <si>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</si>
  <si>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</si>
  <si>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</si>
  <si>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</si>
  <si>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</si>
  <si>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</si>
  <si>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</si>
  <si>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</si>
  <si>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</si>
  <si>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</si>
  <si>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</si>
  <si>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</si>
  <si>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</si>
  <si>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</si>
  <si>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</si>
  <si>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</si>
  <si>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</si>
  <si>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</si>
  <si>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</si>
  <si>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</si>
  <si>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</si>
  <si>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</si>
  <si>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</si>
  <si>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</si>
  <si>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</si>
  <si>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</si>
  <si>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</si>
  <si>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</si>
  <si>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</si>
  <si>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</si>
  <si>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</si>
  <si>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</si>
  <si>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</si>
  <si>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</si>
  <si>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</si>
  <si>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</si>
  <si>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</si>
  <si>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</si>
  <si>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</si>
  <si>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</si>
  <si>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</si>
  <si>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</si>
  <si>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</si>
  <si>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</si>
  <si>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</si>
  <si>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</si>
  <si>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</si>
  <si>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</si>
  <si>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</si>
  <si>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</si>
  <si>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</si>
  <si>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</si>
  <si>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</si>
  <si>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</si>
  <si>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</si>
  <si>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</si>
  <si>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</si>
  <si>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</si>
  <si>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</si>
  <si>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</si>
  <si>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</si>
  <si>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</si>
  <si>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</si>
  <si>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</si>
  <si>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</si>
  <si>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</si>
  <si>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</si>
  <si>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</si>
  <si>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</si>
  <si>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</si>
  <si>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</si>
  <si>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</si>
  <si>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</si>
  <si>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</si>
  <si>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</si>
  <si>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</si>
  <si>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</si>
  <si>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</si>
  <si>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</si>
  <si>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</si>
  <si>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</si>
  <si>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</si>
  <si>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</si>
  <si>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</si>
  <si>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</si>
  <si>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</si>
  <si>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</si>
  <si>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</si>
  <si>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</si>
  <si>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</si>
  <si>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</si>
  <si>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</si>
  <si>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</si>
  <si>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</si>
  <si>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</si>
  <si>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</si>
  <si>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</si>
  <si>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</si>
  <si>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</si>
  <si>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</si>
  <si>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</si>
  <si>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</si>
  <si>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</si>
  <si>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</si>
  <si>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</si>
  <si>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</si>
  <si>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</si>
  <si>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</si>
  <si>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</si>
  <si>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</si>
  <si>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</si>
  <si>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</si>
  <si>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</si>
  <si>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</si>
  <si>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</si>
  <si>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</si>
  <si>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</si>
  <si>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</si>
  <si>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</si>
  <si>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</si>
  <si>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</si>
  <si>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</si>
  <si>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</si>
  <si>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</si>
  <si>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</si>
  <si>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</si>
  <si>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</si>
  <si>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</si>
  <si>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</si>
  <si>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</si>
  <si>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</si>
  <si>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</si>
  <si>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</si>
  <si>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</si>
  <si>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</si>
  <si>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</si>
  <si>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</si>
  <si>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</si>
  <si>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</si>
  <si>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</si>
  <si>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</si>
  <si>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</si>
  <si>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</si>
  <si>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</si>
  <si>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</si>
  <si>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</si>
  <si>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</si>
  <si>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</si>
  <si>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</si>
  <si>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</si>
  <si>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</si>
  <si>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</si>
  <si>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</si>
  <si>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</si>
  <si>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</si>
  <si>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</si>
  <si>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</si>
  <si>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</si>
  <si>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</si>
  <si>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</si>
  <si>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</si>
  <si>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</si>
  <si>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</si>
  <si>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</si>
  <si>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</si>
  <si>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</si>
  <si>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</si>
  <si>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</si>
  <si>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</si>
  <si>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</si>
  <si>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</si>
  <si>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</si>
  <si>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</si>
  <si>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</si>
  <si>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</si>
  <si>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</si>
  <si>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</si>
  <si>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</si>
  <si>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</si>
  <si>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</si>
  <si>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</si>
  <si>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</si>
  <si>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</si>
  <si>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</si>
  <si>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</si>
  <si>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</si>
  <si>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</si>
  <si>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</si>
  <si>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</si>
  <si>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</si>
  <si>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</si>
  <si>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</si>
  <si>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</si>
  <si>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</si>
  <si>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</si>
  <si>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</si>
  <si>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</si>
  <si>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</si>
  <si>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</si>
  <si>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</si>
  <si>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</si>
  <si>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</si>
  <si>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</si>
  <si>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</si>
  <si>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</si>
  <si>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</si>
  <si>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</si>
  <si>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</si>
  <si>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</si>
  <si>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</si>
  <si>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</si>
  <si>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</si>
  <si>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</si>
  <si>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</si>
  <si>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</si>
  <si>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</si>
  <si>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</si>
  <si>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</si>
  <si>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</si>
  <si>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</si>
  <si>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</si>
  <si>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</si>
  <si>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</si>
  <si>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</si>
  <si>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</si>
  <si>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</si>
  <si>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</si>
  <si>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</si>
  <si>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</si>
  <si>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</si>
  <si>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</si>
  <si>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</si>
  <si>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</si>
  <si>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</si>
  <si>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</si>
  <si>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</si>
  <si>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</si>
  <si>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</si>
  <si>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</si>
  <si>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</si>
  <si>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</si>
  <si>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</si>
  <si>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</si>
  <si>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</si>
  <si>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</si>
  <si>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</si>
  <si>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</si>
  <si>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</si>
  <si>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</si>
  <si>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</si>
  <si>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</si>
  <si>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</si>
  <si>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</si>
  <si>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</si>
  <si>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</si>
  <si>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</si>
  <si>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</si>
  <si>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</si>
  <si>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</si>
  <si>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</si>
  <si>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</si>
  <si>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</si>
  <si>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</si>
  <si>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</si>
  <si>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</si>
  <si>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</si>
  <si>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</si>
  <si>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</si>
  <si>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</si>
  <si>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</si>
  <si>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</si>
  <si>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</si>
  <si>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</si>
  <si>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</si>
  <si>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</si>
  <si>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</si>
  <si>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</si>
  <si>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</si>
  <si>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</si>
  <si>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</si>
  <si>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</si>
  <si>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</si>
  <si>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</si>
  <si>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</si>
  <si>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</si>
  <si>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</si>
  <si>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</si>
  <si>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</si>
  <si>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</si>
  <si>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</si>
  <si>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</si>
  <si>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</si>
  <si>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</si>
  <si>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</si>
  <si>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</si>
  <si>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</si>
  <si>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</si>
  <si>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</si>
  <si>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</si>
  <si>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</si>
  <si>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</si>
  <si>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</si>
  <si>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</si>
  <si>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</si>
  <si>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</si>
  <si>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</si>
  <si>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</si>
  <si>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</si>
  <si>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</si>
  <si>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</si>
  <si>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</si>
  <si>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</si>
  <si>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</si>
  <si>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</si>
  <si>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</si>
  <si>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</si>
  <si>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</si>
  <si>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</si>
  <si>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</si>
  <si>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</si>
  <si>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</si>
  <si>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</si>
  <si>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</si>
  <si>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</si>
  <si>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</si>
  <si>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</si>
  <si>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</si>
  <si>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</si>
  <si>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</si>
  <si>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</si>
  <si>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</si>
  <si>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</si>
  <si>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</si>
  <si>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</si>
  <si>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</si>
  <si>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</si>
  <si>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</si>
  <si>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</si>
  <si>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</si>
  <si>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</si>
  <si>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</si>
  <si>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</si>
  <si>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</si>
  <si>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</si>
  <si>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</si>
  <si>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</si>
  <si>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</si>
  <si>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</si>
  <si>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</si>
  <si>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</si>
  <si>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</si>
  <si>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</si>
  <si>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</si>
  <si>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</si>
  <si>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</si>
  <si>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</si>
  <si>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</si>
  <si>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</si>
  <si>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</si>
  <si>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</si>
  <si>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</si>
  <si>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</si>
  <si>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</si>
  <si>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</si>
  <si>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</si>
  <si>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</si>
  <si>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</si>
  <si>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</si>
  <si>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</si>
  <si>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</si>
  <si>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</si>
  <si>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</si>
  <si>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</si>
  <si>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</si>
  <si>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</si>
  <si>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</si>
  <si>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</si>
  <si>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</si>
  <si>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</si>
  <si>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</si>
  <si>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</si>
  <si>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</si>
  <si>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</si>
  <si>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</si>
  <si>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</si>
  <si>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</si>
  <si>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</si>
  <si>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</si>
  <si>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</si>
  <si>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</si>
  <si>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</si>
  <si>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</si>
  <si>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</si>
  <si>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</si>
  <si>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</si>
  <si>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</si>
  <si>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</si>
  <si>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</si>
  <si>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</si>
  <si>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</si>
  <si>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</si>
  <si>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</si>
  <si>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</si>
  <si>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</si>
  <si>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</si>
  <si>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</si>
  <si>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</si>
  <si>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</si>
  <si>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</si>
  <si>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</si>
  <si>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</si>
  <si>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</si>
  <si>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</si>
  <si>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</si>
  <si>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</si>
  <si>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</si>
  <si>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</si>
  <si>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</si>
  <si>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</si>
  <si>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</si>
  <si>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</si>
  <si>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</si>
  <si>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</si>
  <si>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</si>
  <si>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</si>
  <si>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</si>
  <si>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</si>
  <si>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</si>
  <si>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</si>
  <si>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</si>
  <si>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</si>
  <si>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</si>
  <si>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</si>
  <si>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</si>
  <si>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</si>
  <si>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</si>
  <si>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</si>
  <si>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</si>
  <si>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</si>
  <si>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</si>
  <si>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</si>
  <si>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</si>
  <si>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</si>
  <si>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</si>
  <si>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</si>
  <si>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</si>
  <si>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</si>
  <si>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</si>
  <si>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</si>
  <si>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</si>
  <si>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</si>
  <si>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</si>
  <si>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</si>
  <si>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</si>
  <si>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</si>
  <si>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</si>
  <si>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</si>
  <si>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</si>
  <si>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</si>
  <si>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</si>
  <si>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</si>
  <si>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</si>
  <si>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</si>
  <si>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</si>
  <si>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</si>
  <si>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</si>
  <si>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</si>
  <si>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</si>
  <si>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</si>
  <si>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</si>
  <si>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</si>
  <si>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</si>
  <si>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</si>
  <si>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</si>
  <si>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</si>
  <si>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</si>
  <si>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</si>
  <si>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</si>
  <si>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</si>
  <si>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</si>
  <si>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</si>
  <si>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</si>
  <si>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</si>
  <si>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</si>
  <si>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</si>
  <si>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</si>
  <si>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</si>
  <si>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</si>
  <si>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</si>
  <si>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</si>
  <si>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</si>
  <si>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</si>
  <si>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</si>
  <si>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</si>
  <si>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</si>
  <si>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</si>
  <si>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</si>
  <si>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</si>
  <si>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</si>
  <si>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</si>
  <si>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</si>
  <si>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</si>
  <si>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</si>
  <si>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</si>
  <si>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</si>
  <si>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</si>
  <si>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</si>
  <si>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</si>
  <si>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</si>
  <si>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</si>
  <si>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</si>
  <si>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</si>
  <si>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</si>
  <si>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</si>
  <si>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</si>
  <si>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</si>
  <si>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</si>
  <si>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</si>
  <si>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</si>
  <si>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</si>
  <si>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</si>
  <si>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</si>
  <si>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</si>
  <si>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</si>
  <si>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</si>
  <si>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</si>
  <si>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</si>
  <si>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</si>
  <si>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</si>
  <si>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</si>
  <si>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</si>
  <si>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</si>
  <si>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</si>
  <si>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</si>
  <si>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</si>
  <si>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</si>
  <si>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</si>
  <si>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</si>
  <si>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</si>
  <si>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</si>
  <si>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</si>
  <si>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</si>
  <si>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</si>
  <si>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</si>
  <si>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</si>
  <si>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</si>
  <si>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</si>
  <si>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</si>
  <si>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</si>
  <si>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</si>
  <si>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</si>
  <si>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</si>
  <si>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</si>
  <si>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</si>
  <si>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</si>
  <si>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</si>
  <si>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</si>
  <si>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</si>
  <si>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</si>
  <si>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</si>
  <si>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</si>
  <si>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</si>
  <si>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</si>
  <si>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</si>
  <si>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</si>
  <si>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</si>
  <si>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</si>
  <si>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</si>
  <si>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</si>
  <si>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</si>
  <si>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</si>
  <si>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</si>
  <si>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</si>
  <si>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</si>
  <si>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</si>
  <si>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</si>
  <si>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</si>
  <si>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</si>
  <si>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</si>
  <si>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</si>
  <si>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</si>
  <si>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</si>
  <si>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</si>
  <si>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</si>
  <si>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</si>
  <si>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</si>
  <si>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</si>
  <si>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</si>
  <si>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</si>
  <si>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</si>
  <si>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</si>
  <si>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</si>
  <si>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</si>
  <si>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</si>
  <si>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</si>
  <si>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</si>
  <si>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</si>
  <si>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</si>
  <si>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</si>
  <si>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</si>
  <si>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</si>
  <si>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</si>
  <si>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</si>
  <si>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</si>
  <si>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</si>
  <si>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</si>
  <si>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</si>
  <si>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</si>
  <si>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</si>
  <si>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</si>
  <si>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</si>
  <si>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</si>
  <si>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</si>
  <si>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</si>
  <si>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</si>
  <si>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</si>
  <si>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</si>
  <si>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</si>
  <si>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</si>
  <si>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</si>
  <si>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</si>
  <si>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</si>
  <si>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</si>
  <si>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</si>
  <si>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</si>
  <si>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</si>
  <si>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</si>
  <si>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</si>
  <si>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</si>
  <si>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</si>
  <si>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</si>
  <si>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</si>
  <si>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</si>
  <si>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</si>
  <si>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</si>
  <si>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</si>
  <si>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</si>
  <si>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</si>
  <si>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</si>
  <si>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</si>
  <si>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</si>
  <si>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</si>
  <si>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</si>
  <si>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</si>
  <si>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</si>
  <si>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</si>
  <si>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</si>
  <si>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</si>
  <si>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</si>
  <si>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</si>
  <si>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</si>
  <si>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</si>
  <si>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</si>
  <si>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</si>
  <si>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</si>
  <si>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</si>
  <si>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</si>
  <si>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</si>
  <si>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</si>
  <si>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</si>
  <si>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</si>
  <si>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</si>
  <si>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</si>
  <si>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</si>
  <si>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</si>
  <si>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</si>
  <si>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</si>
  <si>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</si>
  <si>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</si>
  <si>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</si>
  <si>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</si>
  <si>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</si>
  <si>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</si>
  <si>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</si>
  <si>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</si>
  <si>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</si>
  <si>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</si>
  <si>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</si>
  <si>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</si>
  <si>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</si>
  <si>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</si>
  <si>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</si>
  <si>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</si>
  <si>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</si>
  <si>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</si>
  <si>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</si>
  <si>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</si>
  <si>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</si>
  <si>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</si>
  <si>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</si>
  <si>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</si>
  <si>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</si>
  <si>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</si>
  <si>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</si>
  <si>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</si>
  <si>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</si>
  <si>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</si>
  <si>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</si>
  <si>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</si>
  <si>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</si>
  <si>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</si>
  <si>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</si>
  <si>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</si>
  <si>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</si>
  <si>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</si>
  <si>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</si>
  <si>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</si>
  <si>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</si>
  <si>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</si>
  <si>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</si>
  <si>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</si>
  <si>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</si>
  <si>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</si>
  <si>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</si>
  <si>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</si>
  <si>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</si>
  <si>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</si>
  <si>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</si>
  <si>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</si>
  <si>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</si>
  <si>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</si>
  <si>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</si>
  <si>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</si>
  <si>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</si>
  <si>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</si>
  <si>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</si>
  <si>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</si>
  <si>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</si>
  <si>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</si>
  <si>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</si>
  <si>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</si>
  <si>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</si>
  <si>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</si>
  <si>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</si>
  <si>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</si>
  <si>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</si>
  <si>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</si>
  <si>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</si>
  <si>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</si>
  <si>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</si>
  <si>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</si>
  <si>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</si>
  <si>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</si>
  <si>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</si>
  <si>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</si>
  <si>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</si>
  <si>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</si>
  <si>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</si>
  <si>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</si>
  <si>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</si>
  <si>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</si>
  <si>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</si>
  <si>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</si>
  <si>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</si>
  <si>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</si>
  <si>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</si>
  <si>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</si>
  <si>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</si>
  <si>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</si>
  <si>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</si>
  <si>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</si>
  <si>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</si>
  <si>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</si>
  <si>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</si>
  <si>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</si>
  <si>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</si>
  <si>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</si>
  <si>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</si>
  <si>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</si>
  <si>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</si>
  <si>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</si>
  <si>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</si>
  <si>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</si>
  <si>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</si>
  <si>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</si>
  <si>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</si>
  <si>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</si>
  <si>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</si>
  <si>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</si>
  <si>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</si>
  <si>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</si>
  <si>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</si>
  <si>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</si>
  <si>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</si>
  <si>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</si>
  <si>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</si>
  <si>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</si>
  <si>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</si>
  <si>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</si>
  <si>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</si>
  <si>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</si>
  <si>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</si>
  <si>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</si>
  <si>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</si>
  <si>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</si>
  <si>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</si>
  <si>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</si>
  <si>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</si>
  <si>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</si>
  <si>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</si>
  <si>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</si>
  <si>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</si>
  <si>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</si>
  <si>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</si>
  <si>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</si>
  <si>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</si>
  <si>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</si>
  <si>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</si>
  <si>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</si>
  <si>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</si>
  <si>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</si>
  <si>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</si>
  <si>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</si>
  <si>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</si>
  <si>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</si>
  <si>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</si>
  <si>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</si>
  <si>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</si>
  <si>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</si>
  <si>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</si>
  <si>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</si>
  <si>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</si>
  <si>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</si>
  <si>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</si>
  <si>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</si>
  <si>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</si>
  <si>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</si>
  <si>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</si>
  <si>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</si>
  <si>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</si>
  <si>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</si>
  <si>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</si>
  <si>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</si>
  <si>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</si>
  <si>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</si>
  <si>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</si>
  <si>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</si>
  <si>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</si>
  <si>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</si>
  <si>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</si>
  <si>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</si>
  <si>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</si>
  <si>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</si>
  <si>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</si>
  <si>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</si>
  <si>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</si>
  <si>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</si>
  <si>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</si>
  <si>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</si>
  <si>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</si>
  <si>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</si>
  <si>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</si>
  <si>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</si>
  <si>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</si>
  <si>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</si>
  <si>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</si>
  <si>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</si>
  <si>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</si>
  <si>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</si>
  <si>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</si>
  <si>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</si>
  <si>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</si>
  <si>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</si>
  <si>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</si>
  <si>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</si>
  <si>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</si>
  <si>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</si>
  <si>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</si>
  <si>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</si>
  <si>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</si>
  <si>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</si>
  <si>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</si>
  <si>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</si>
  <si>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</si>
  <si>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</si>
  <si>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</si>
  <si>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</si>
  <si>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</si>
  <si>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</si>
  <si>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</si>
  <si>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</si>
  <si>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</si>
  <si>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</si>
  <si>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</si>
  <si>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</si>
  <si>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</si>
  <si>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</si>
  <si>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</si>
  <si>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</si>
  <si>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</si>
  <si>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</si>
  <si>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</si>
  <si>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</si>
  <si>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</si>
  <si>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</si>
  <si>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</si>
  <si>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</si>
  <si>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</si>
  <si>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</si>
  <si>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</si>
  <si>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</si>
  <si>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</si>
  <si>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</si>
  <si>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</si>
  <si>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</si>
  <si>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</si>
  <si>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</si>
  <si>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</si>
  <si>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</si>
  <si>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</si>
  <si>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</si>
  <si>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</si>
  <si>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</si>
  <si>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</si>
  <si>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</si>
  <si>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</si>
  <si>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</si>
  <si>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</si>
  <si>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</si>
  <si>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</si>
  <si>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</si>
  <si>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</si>
  <si>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</si>
  <si>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</si>
  <si>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</si>
  <si>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</si>
  <si>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</si>
  <si>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</si>
  <si>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</si>
  <si>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</si>
  <si>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</si>
  <si>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</si>
  <si>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</si>
  <si>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</si>
  <si>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</si>
  <si>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</si>
  <si>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</si>
  <si>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</si>
  <si>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</si>
  <si>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</si>
  <si>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</si>
  <si>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</si>
  <si>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</si>
  <si>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</si>
  <si>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</si>
  <si>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</si>
  <si>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</si>
  <si>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</si>
  <si>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</si>
  <si>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</si>
  <si>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</si>
  <si>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</si>
  <si>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</si>
  <si>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</si>
  <si>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</si>
  <si>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</si>
  <si>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</si>
  <si>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</si>
  <si>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</si>
  <si>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</si>
  <si>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</si>
  <si>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</si>
  <si>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</si>
  <si>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</si>
  <si>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</si>
  <si>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</si>
  <si>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</si>
  <si>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</si>
  <si>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</si>
  <si>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</si>
  <si>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</si>
  <si>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</si>
  <si>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</si>
  <si>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</si>
  <si>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</si>
  <si>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</si>
  <si>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</si>
  <si>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</si>
  <si>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</si>
  <si>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</si>
  <si>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</si>
  <si>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</si>
  <si>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</si>
  <si>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</si>
  <si>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</si>
  <si>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</si>
  <si>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</si>
  <si>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</si>
  <si>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</si>
  <si>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</si>
  <si>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</si>
  <si>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</si>
  <si>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</si>
  <si>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</si>
  <si>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</si>
  <si>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</si>
  <si>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</si>
  <si>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</si>
  <si>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</si>
  <si>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</si>
  <si>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</si>
  <si>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</si>
  <si>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</si>
  <si>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</si>
  <si>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</si>
  <si>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</si>
  <si>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</si>
  <si>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</si>
  <si>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</si>
  <si>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</si>
  <si>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</si>
  <si>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</si>
  <si>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</si>
  <si>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</si>
  <si>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</si>
  <si>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</si>
  <si>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</si>
  <si>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</si>
  <si>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</si>
  <si>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</si>
  <si>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</si>
  <si>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</si>
  <si>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</si>
  <si>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</si>
  <si>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</si>
  <si>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</si>
  <si>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</si>
  <si>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</si>
  <si>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</si>
  <si>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</si>
  <si>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</si>
  <si>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</si>
  <si>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</si>
  <si>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</si>
  <si>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</si>
  <si>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</si>
  <si>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</si>
  <si>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</si>
  <si>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</si>
  <si>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</si>
  <si>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</si>
  <si>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</si>
  <si>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</si>
  <si>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</si>
  <si>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</si>
  <si>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</si>
  <si>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</si>
  <si>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</si>
  <si>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</si>
  <si>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</si>
  <si>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</si>
  <si>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</si>
  <si>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</si>
  <si>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</si>
  <si>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</si>
  <si>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</si>
  <si>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</si>
  <si>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</si>
  <si>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</si>
  <si>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</si>
  <si>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</si>
  <si>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</si>
  <si>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</si>
  <si>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</si>
  <si>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</si>
  <si>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</si>
  <si>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</si>
  <si>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</si>
  <si>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</si>
  <si>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</si>
  <si>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</si>
  <si>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</si>
  <si>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</si>
  <si>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</si>
  <si>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</si>
  <si>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</si>
  <si>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</si>
  <si>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</si>
  <si>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</si>
  <si>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</si>
  <si>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</si>
  <si>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</si>
  <si>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</si>
  <si>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</si>
  <si>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</si>
  <si>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</si>
  <si>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</si>
  <si>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</si>
  <si>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</si>
  <si>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</si>
  <si>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</si>
  <si>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</si>
  <si>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</si>
  <si>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</si>
  <si>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</si>
  <si>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</si>
  <si>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</si>
  <si>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</si>
  <si>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</si>
  <si>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</si>
  <si>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</si>
  <si>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</si>
  <si>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</si>
  <si>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</si>
  <si>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</si>
  <si>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</si>
  <si>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</si>
  <si>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</si>
  <si>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</si>
  <si>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</si>
  <si>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</si>
  <si>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</si>
  <si>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</si>
  <si>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</si>
  <si>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</si>
  <si>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</si>
  <si>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</si>
  <si>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</si>
  <si>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</si>
  <si>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</si>
  <si>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</si>
  <si>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</si>
  <si>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</si>
  <si>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</si>
  <si>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</si>
  <si>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</si>
  <si>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</si>
  <si>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</si>
  <si>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</si>
  <si>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</si>
  <si>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</si>
  <si>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</si>
  <si>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</si>
  <si>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</si>
  <si>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</si>
  <si>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</si>
  <si>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</si>
  <si>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</si>
  <si>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</si>
  <si>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</si>
  <si>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</si>
  <si>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</si>
  <si>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</si>
  <si>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</si>
  <si>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</si>
  <si>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</si>
  <si>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</si>
  <si>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</si>
  <si>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</si>
  <si>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</si>
  <si>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</si>
  <si>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</si>
  <si>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</si>
  <si>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</si>
  <si>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</si>
  <si>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</si>
  <si>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</si>
  <si>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</si>
  <si>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</si>
  <si>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</si>
  <si>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</si>
  <si>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</si>
  <si>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</si>
  <si>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</si>
  <si>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</si>
  <si>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</si>
  <si>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</si>
  <si>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</si>
  <si>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</si>
  <si>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</si>
  <si>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</si>
  <si>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</si>
  <si>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</si>
  <si>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</si>
  <si>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</si>
  <si>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</si>
  <si>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</si>
  <si>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</si>
  <si>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</si>
  <si>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</si>
  <si>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</si>
  <si>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</si>
  <si>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</si>
  <si>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</si>
  <si>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</si>
  <si>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</si>
  <si>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</si>
  <si>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</si>
  <si>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</si>
  <si>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</si>
  <si>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</si>
  <si>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</si>
  <si>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</si>
  <si>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</si>
  <si>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</si>
  <si>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</si>
  <si>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</si>
  <si>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</si>
  <si>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</si>
  <si>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</si>
  <si>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</si>
  <si>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</si>
  <si>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</si>
  <si>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</si>
  <si>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</si>
  <si>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</si>
  <si>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</si>
  <si>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</si>
  <si>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</si>
  <si>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</si>
  <si>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</si>
  <si>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</si>
  <si>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</si>
  <si>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</si>
  <si>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</si>
  <si>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</si>
  <si>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</si>
  <si>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</si>
  <si>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</si>
  <si>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</si>
  <si>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</si>
  <si>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</si>
  <si>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</si>
  <si>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</si>
  <si>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</si>
  <si>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</si>
  <si>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</si>
  <si>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</si>
  <si>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</si>
  <si>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</si>
  <si>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</si>
  <si>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</si>
  <si>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</si>
  <si>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</si>
  <si>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</si>
  <si>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</si>
  <si>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</si>
  <si>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</si>
  <si>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</si>
  <si>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</si>
  <si>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</si>
  <si>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</si>
  <si>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</si>
  <si>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</si>
  <si>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</si>
  <si>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</si>
  <si>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</si>
  <si>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</si>
  <si>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</si>
  <si>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</si>
  <si>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</si>
  <si>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</si>
  <si>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</si>
  <si>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</si>
  <si>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</si>
  <si>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</si>
  <si>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</si>
  <si>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</si>
  <si>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</si>
  <si>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</si>
  <si>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</si>
  <si>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</si>
  <si>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</si>
  <si>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</si>
  <si>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</si>
  <si>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</si>
  <si>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</si>
  <si>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</si>
  <si>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</si>
  <si>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</si>
  <si>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</si>
  <si>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</si>
  <si>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</si>
  <si>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</si>
  <si>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</si>
  <si>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</si>
  <si>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</si>
  <si>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</si>
  <si>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</si>
  <si>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</si>
  <si>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</si>
  <si>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</si>
  <si>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</si>
  <si>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</si>
  <si>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</si>
  <si>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</si>
  <si>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</si>
  <si>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</si>
  <si>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</si>
  <si>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</si>
  <si>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</si>
  <si>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</si>
  <si>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</si>
  <si>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</si>
  <si>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</si>
  <si>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</si>
  <si>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</si>
  <si>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</si>
  <si>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</si>
  <si>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</si>
  <si>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</si>
  <si>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</si>
  <si>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</si>
  <si>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</si>
  <si>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</si>
  <si>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</si>
  <si>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</si>
  <si>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</si>
  <si>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</si>
  <si>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</si>
  <si>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</si>
  <si>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</si>
  <si>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</si>
  <si>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</si>
  <si>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</si>
  <si>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</si>
  <si>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</si>
  <si>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</si>
  <si>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</si>
  <si>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</si>
  <si>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</si>
  <si>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</si>
  <si>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</si>
  <si>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</si>
  <si>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</si>
  <si>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</si>
  <si>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</si>
  <si>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</si>
  <si>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</si>
  <si>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</si>
  <si>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</si>
  <si>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</si>
  <si>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</si>
  <si>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</si>
  <si>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</si>
  <si>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</si>
  <si>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</si>
  <si>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</si>
  <si>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</si>
  <si>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</si>
  <si>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</si>
  <si>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</si>
  <si>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</si>
  <si>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</si>
  <si>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</si>
  <si>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</si>
  <si>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</si>
  <si>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</si>
  <si>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</si>
  <si>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</si>
  <si>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</si>
  <si>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</si>
  <si>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</si>
  <si>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</si>
  <si>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</si>
  <si>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</si>
  <si>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</si>
  <si>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</si>
  <si>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</si>
  <si>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</si>
  <si>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</si>
  <si>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</si>
  <si>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</si>
  <si>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</si>
  <si>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</si>
  <si>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</si>
  <si>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</si>
  <si>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</si>
  <si>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</si>
  <si>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</si>
  <si>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</si>
  <si>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</si>
  <si>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</si>
  <si>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</si>
  <si>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</si>
  <si>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</si>
  <si>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</si>
  <si>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</si>
  <si>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</si>
  <si>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</si>
  <si>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</si>
  <si>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</si>
  <si>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</si>
  <si>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</si>
  <si>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</si>
  <si>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</si>
  <si>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</si>
  <si>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</si>
  <si>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</si>
  <si>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</si>
  <si>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</si>
  <si>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</si>
  <si>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</si>
  <si>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</si>
  <si>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</si>
  <si>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</si>
  <si>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</si>
  <si>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</si>
  <si>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</si>
  <si>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</si>
  <si>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</si>
  <si>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</si>
  <si>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</si>
  <si>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</si>
  <si>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</si>
  <si>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</si>
  <si>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</si>
  <si>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</si>
  <si>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</si>
  <si>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</si>
  <si>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</si>
  <si>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</si>
  <si>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</si>
  <si>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</si>
  <si>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</si>
  <si>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</si>
  <si>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</si>
  <si>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</si>
  <si>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</si>
  <si>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</si>
  <si>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</si>
  <si>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</si>
  <si>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</si>
  <si>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</si>
  <si>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</si>
  <si>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</si>
  <si>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</si>
  <si>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</si>
  <si>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</si>
  <si>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</si>
  <si>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</si>
  <si>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</si>
  <si>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</si>
  <si>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</si>
  <si>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</si>
  <si>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</si>
  <si>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</si>
  <si>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</si>
  <si>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</si>
  <si>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</si>
  <si>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</si>
  <si>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</si>
  <si>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</si>
  <si>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</si>
  <si>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</si>
  <si>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</si>
  <si>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</si>
  <si>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</si>
  <si>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</si>
  <si>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</si>
  <si>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</si>
  <si>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</si>
  <si>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</si>
  <si>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</si>
  <si>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</si>
  <si>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</si>
  <si>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</si>
  <si>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</si>
  <si>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</si>
  <si>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</si>
  <si>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</si>
  <si>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</si>
  <si>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</si>
  <si>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</si>
  <si>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</si>
  <si>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</si>
  <si>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</si>
  <si>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</si>
  <si>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</si>
  <si>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</si>
  <si>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</si>
  <si>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</si>
  <si>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</si>
  <si>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</si>
  <si>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</si>
  <si>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</si>
  <si>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</si>
  <si>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</si>
  <si>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</si>
  <si>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</si>
  <si>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</si>
  <si>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</si>
  <si>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</si>
  <si>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</si>
  <si>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</si>
  <si>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</si>
  <si>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</si>
  <si>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</si>
  <si>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</si>
  <si>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</si>
  <si>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</si>
  <si>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</si>
  <si>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</si>
  <si>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</si>
  <si>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</si>
  <si>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</si>
  <si>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</si>
  <si>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</si>
  <si>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</si>
  <si>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</si>
  <si>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</si>
  <si>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</si>
  <si>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</si>
  <si>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</si>
  <si>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</si>
  <si>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</si>
  <si>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</si>
  <si>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</si>
  <si>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</si>
  <si>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</si>
  <si>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</si>
  <si>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</si>
  <si>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</si>
  <si>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</si>
  <si>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</si>
  <si>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</si>
  <si>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</si>
  <si>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</si>
  <si>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</si>
  <si>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</si>
  <si>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</si>
  <si>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</si>
  <si>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</si>
  <si>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</si>
  <si>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</si>
  <si>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</si>
  <si>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</si>
  <si>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</si>
  <si>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</si>
  <si>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</si>
  <si>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</si>
  <si>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</si>
  <si>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</si>
  <si>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</si>
  <si>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</si>
  <si>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</si>
  <si>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</si>
  <si>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</si>
  <si>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</si>
  <si>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</si>
  <si>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</si>
  <si>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</si>
  <si>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</si>
  <si>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</si>
  <si>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</si>
  <si>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</si>
  <si>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</si>
  <si>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</si>
  <si>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</si>
  <si>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</si>
  <si>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</si>
  <si>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</si>
  <si>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</si>
  <si>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</si>
  <si>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</si>
  <si>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</si>
  <si>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</si>
  <si>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</si>
  <si>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</si>
  <si>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</si>
  <si>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</si>
  <si>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</si>
  <si>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</si>
  <si>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</si>
  <si>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</si>
  <si>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</si>
  <si>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</si>
  <si>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</si>
  <si>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</si>
  <si>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</si>
  <si>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</si>
  <si>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</si>
  <si>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</si>
  <si>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</si>
  <si>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</si>
  <si>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</si>
  <si>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</si>
  <si>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</si>
  <si>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</si>
  <si>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</si>
  <si>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</si>
  <si>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</si>
  <si>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</si>
  <si>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</si>
  <si>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</si>
  <si>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</si>
  <si>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</si>
  <si>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</si>
  <si>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</si>
  <si>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</si>
  <si>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</si>
  <si>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</si>
  <si>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</si>
  <si>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</si>
  <si>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</si>
  <si>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</si>
  <si>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</si>
  <si>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</si>
  <si>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</si>
  <si>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</si>
  <si>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</si>
  <si>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</si>
  <si>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</si>
  <si>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</si>
  <si>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</si>
  <si>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</si>
  <si>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</si>
  <si>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</si>
  <si>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</si>
  <si>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</si>
  <si>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</si>
  <si>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</si>
  <si>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</si>
  <si>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</si>
  <si>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</si>
  <si>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</si>
  <si>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</si>
  <si>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</si>
  <si>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</si>
  <si>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</si>
  <si>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</si>
  <si>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</si>
  <si>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</si>
  <si>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</si>
  <si>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</si>
  <si>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</si>
  <si>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</si>
  <si>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</si>
  <si>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</si>
  <si>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</si>
  <si>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</si>
  <si>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</si>
  <si>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</si>
  <si>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</si>
  <si>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</si>
  <si>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</si>
  <si>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</si>
  <si>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</si>
  <si>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</si>
  <si>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</si>
  <si>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</si>
  <si>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</si>
  <si>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</si>
  <si>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</si>
  <si>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</si>
  <si>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</si>
  <si>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</si>
  <si>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</si>
  <si>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</si>
  <si>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</si>
  <si>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</si>
  <si>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</si>
  <si>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</si>
  <si>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</si>
  <si>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</si>
  <si>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</si>
  <si>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</si>
  <si>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</si>
  <si>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</si>
  <si>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</si>
  <si>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</si>
  <si>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</si>
  <si>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</si>
  <si>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</si>
  <si>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</si>
  <si>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</si>
  <si>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</si>
  <si>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</si>
  <si>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</si>
  <si>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</si>
  <si>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</si>
  <si>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</si>
  <si>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</si>
  <si>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</si>
  <si>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</si>
  <si>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</si>
  <si>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</si>
  <si>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</si>
  <si>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</si>
  <si>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</si>
  <si>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</si>
  <si>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</si>
  <si>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</si>
  <si>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</si>
  <si>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</si>
  <si>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</si>
  <si>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</si>
  <si>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</si>
  <si>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</si>
  <si>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</si>
  <si>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</si>
  <si>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</si>
  <si>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</si>
  <si>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</si>
  <si>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</si>
  <si>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</si>
  <si>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</si>
  <si>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</si>
  <si>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</si>
  <si>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</si>
  <si>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</si>
  <si>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</si>
  <si>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</si>
  <si>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</si>
  <si>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</si>
  <si>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</si>
  <si>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</si>
  <si>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</si>
  <si>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</si>
  <si>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</si>
  <si>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</si>
  <si>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</si>
  <si>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</si>
  <si>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</si>
  <si>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</si>
  <si>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</si>
  <si>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</si>
  <si>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</si>
  <si>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</si>
  <si>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</si>
  <si>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</si>
  <si>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</si>
  <si>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</si>
  <si>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</si>
  <si>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</si>
  <si>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</si>
  <si>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</si>
  <si>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</si>
  <si>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</si>
  <si>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</si>
  <si>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</si>
  <si>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</si>
  <si>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</si>
  <si>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</si>
  <si>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</si>
  <si>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</si>
  <si>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</si>
  <si>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</si>
  <si>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</si>
  <si>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</si>
  <si>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</si>
  <si>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</si>
  <si>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</si>
  <si>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</si>
  <si>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</si>
  <si>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</si>
  <si>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</si>
  <si>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</si>
  <si>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</si>
  <si>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</si>
  <si>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</si>
  <si>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</si>
  <si>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</si>
  <si>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</si>
  <si>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</si>
  <si>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</si>
  <si>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</si>
  <si>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</si>
  <si>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</si>
  <si>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</si>
  <si>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</si>
  <si>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</si>
  <si>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</si>
  <si>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</si>
  <si>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</si>
  <si>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</si>
  <si>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</si>
  <si>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</si>
  <si>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</si>
  <si>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</si>
  <si>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</si>
  <si>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</si>
  <si>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</si>
  <si>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</si>
  <si>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</si>
  <si>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</si>
  <si>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</si>
  <si>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</si>
  <si>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</si>
  <si>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</si>
  <si>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</si>
  <si>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</si>
  <si>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</si>
  <si>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</si>
  <si>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</si>
  <si>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</si>
  <si>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</si>
  <si>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</si>
  <si>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</si>
  <si>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</si>
  <si>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</si>
  <si>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</si>
  <si>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</si>
  <si>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</si>
  <si>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</si>
  <si>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</si>
  <si>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</si>
  <si>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</si>
  <si>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</si>
  <si>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</si>
  <si>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</si>
  <si>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</si>
  <si>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</si>
  <si>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</si>
  <si>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</si>
  <si>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</si>
  <si>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</si>
  <si>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</si>
  <si>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</si>
  <si>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</si>
  <si>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</si>
  <si>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</si>
  <si>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</si>
  <si>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</si>
  <si>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</si>
  <si>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</si>
  <si>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</si>
  <si>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</si>
  <si>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</si>
  <si>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</si>
  <si>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</si>
  <si>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</si>
  <si>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</si>
  <si>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</si>
  <si>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</si>
  <si>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</si>
  <si>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</si>
  <si>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</si>
  <si>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</si>
  <si>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</si>
  <si>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</si>
  <si>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</si>
  <si>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</si>
  <si>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</si>
  <si>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</si>
  <si>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</si>
  <si>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</si>
  <si>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</si>
  <si>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</si>
  <si>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</si>
  <si>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</si>
  <si>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</si>
  <si>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</si>
  <si>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</si>
  <si>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</si>
  <si>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</si>
  <si>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</si>
  <si>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</si>
  <si>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</si>
  <si>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</si>
  <si>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</si>
  <si>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</si>
  <si>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</si>
  <si>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</si>
  <si>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</si>
  <si>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</si>
  <si>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</si>
  <si>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</si>
  <si>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</si>
  <si>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</si>
  <si>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</si>
  <si>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</si>
  <si>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</si>
  <si>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</si>
  <si>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</si>
  <si>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</si>
  <si>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</si>
  <si>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</si>
  <si>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</si>
  <si>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</si>
  <si>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</si>
  <si>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</si>
  <si>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</si>
  <si>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</si>
  <si>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</si>
  <si>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</si>
  <si>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</si>
  <si>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</si>
  <si>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</si>
  <si>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</si>
  <si>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</si>
  <si>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</si>
  <si>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</si>
  <si>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</si>
  <si>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</si>
  <si>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</si>
  <si>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</si>
  <si>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</si>
  <si>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</si>
  <si>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</si>
  <si>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</si>
  <si>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</si>
  <si>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</si>
  <si>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</si>
  <si>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</si>
  <si>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</si>
  <si>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</si>
  <si>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</si>
  <si>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</si>
  <si>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</si>
  <si>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</si>
  <si>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</si>
  <si>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</si>
  <si>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</si>
  <si>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</si>
  <si>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</si>
  <si>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</si>
  <si>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</si>
  <si>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</si>
  <si>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</si>
  <si>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</si>
  <si>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</si>
  <si>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</si>
  <si>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</si>
  <si>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</si>
  <si>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</si>
  <si>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</si>
  <si>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</si>
  <si>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</si>
  <si>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</si>
  <si>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</si>
  <si>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</si>
  <si>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</si>
  <si>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</si>
  <si>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</si>
  <si>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</si>
  <si>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</si>
  <si>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</si>
  <si>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</si>
  <si>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</si>
  <si>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</si>
  <si>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</si>
  <si>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</si>
  <si>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</si>
  <si>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</si>
  <si>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</si>
  <si>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</si>
  <si>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</si>
  <si>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</si>
  <si>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</si>
  <si>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</si>
  <si>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</si>
  <si>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</si>
  <si>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</si>
  <si>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</si>
  <si>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</si>
  <si>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</si>
  <si>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</si>
  <si>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</si>
  <si>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</si>
  <si>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</si>
  <si>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</si>
  <si>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</si>
  <si>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</si>
  <si>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</si>
  <si>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</si>
  <si>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</si>
  <si>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</si>
  <si>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</si>
  <si>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</si>
  <si>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</si>
  <si>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</si>
  <si>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</si>
  <si>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</si>
  <si>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</si>
  <si>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</si>
  <si>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</si>
  <si>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</si>
  <si>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</si>
  <si>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</si>
  <si>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</si>
  <si>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</si>
  <si>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</si>
  <si>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</si>
  <si>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</si>
  <si>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</si>
  <si>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</si>
  <si>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</si>
  <si>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</si>
  <si>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</si>
  <si>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</si>
  <si>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</si>
  <si>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</si>
  <si>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</si>
  <si>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</si>
  <si>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</si>
  <si>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</si>
  <si>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</si>
  <si>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</si>
  <si>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</si>
  <si>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</si>
  <si>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</si>
  <si>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</si>
  <si>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</si>
  <si>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</si>
  <si>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</si>
  <si>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</si>
  <si>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</si>
  <si>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</si>
  <si>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</si>
  <si>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</si>
  <si>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</si>
  <si>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</si>
  <si>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</si>
  <si>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</si>
  <si>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</si>
  <si>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</si>
  <si>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</si>
  <si>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</si>
  <si>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</si>
  <si>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</si>
  <si>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</si>
  <si>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</si>
  <si>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</si>
  <si>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</si>
  <si>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</si>
  <si>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</si>
  <si>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</si>
  <si>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</si>
  <si>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</si>
  <si>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</si>
  <si>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</si>
  <si>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</si>
  <si>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</si>
  <si>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</si>
  <si>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</si>
  <si>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</si>
  <si>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</si>
  <si>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</si>
  <si>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</si>
  <si>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</si>
  <si>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</si>
  <si>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</si>
  <si>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</si>
  <si>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</si>
  <si>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</si>
  <si>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</si>
  <si>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</si>
  <si>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</si>
  <si>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</si>
  <si>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</si>
  <si>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</si>
  <si>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</si>
  <si>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</si>
  <si>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</si>
  <si>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</si>
  <si>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</si>
  <si>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</si>
  <si>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</si>
  <si>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</si>
  <si>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</si>
  <si>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</si>
  <si>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</si>
  <si>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</si>
  <si>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</si>
  <si>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</si>
  <si>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</si>
  <si>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</si>
  <si>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</si>
  <si>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</si>
  <si>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</si>
  <si>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</si>
  <si>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</si>
  <si>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</si>
  <si>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</si>
  <si>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</si>
  <si>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</si>
  <si>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</si>
  <si>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</si>
  <si>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</si>
  <si>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</si>
  <si>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</si>
  <si>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</si>
  <si>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</si>
  <si>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</si>
  <si>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</si>
  <si>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</si>
  <si>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</si>
  <si>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</si>
  <si>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</si>
  <si>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</si>
  <si>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</si>
  <si>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</si>
  <si>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</si>
  <si>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</si>
  <si>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</si>
  <si>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</si>
  <si>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</si>
  <si>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</si>
  <si>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</si>
  <si>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</si>
  <si>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</si>
  <si>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</si>
  <si>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</si>
  <si>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</si>
  <si>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</si>
  <si>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</si>
  <si>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</si>
  <si>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</si>
  <si>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</si>
  <si>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</si>
  <si>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</si>
  <si>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</si>
  <si>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</si>
  <si>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</si>
  <si>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</si>
  <si>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</si>
  <si>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</si>
  <si>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</si>
  <si>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</si>
  <si>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</si>
  <si>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</si>
  <si>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</si>
  <si>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</si>
  <si>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</si>
  <si>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</si>
  <si>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</si>
  <si>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</si>
  <si>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</si>
  <si>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</si>
  <si>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</si>
  <si>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</si>
  <si>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</si>
  <si>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</si>
  <si>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</si>
  <si>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</si>
  <si>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</si>
  <si>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</si>
  <si>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</si>
  <si>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</si>
  <si>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</si>
  <si>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</si>
  <si>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</si>
  <si>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</si>
  <si>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</si>
  <si>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</si>
  <si>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</si>
  <si>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</si>
  <si>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</si>
  <si>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</si>
  <si>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</si>
  <si>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</si>
  <si>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</si>
  <si>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</si>
  <si>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</si>
  <si>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</si>
  <si>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</si>
  <si>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</si>
  <si>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</si>
  <si>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</si>
  <si>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</si>
  <si>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</si>
  <si>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</si>
  <si>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</si>
  <si>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</si>
  <si>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</si>
  <si>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</si>
  <si>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</si>
  <si>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</si>
  <si>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</si>
  <si>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</si>
  <si>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</si>
  <si>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</si>
  <si>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</si>
  <si>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</si>
  <si>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</si>
  <si>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</si>
  <si>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</si>
  <si>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</si>
  <si>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</si>
  <si>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</si>
  <si>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</si>
  <si>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</si>
  <si>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</si>
  <si>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</si>
  <si>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</si>
  <si>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</si>
  <si>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</si>
  <si>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</si>
  <si>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</si>
  <si>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</si>
  <si>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</si>
  <si>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</si>
  <si>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</si>
  <si>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</si>
  <si>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</si>
  <si>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</si>
  <si>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</si>
  <si>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</si>
  <si>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</si>
  <si>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</si>
  <si>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</si>
  <si>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</si>
  <si>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</si>
  <si>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</si>
  <si>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</si>
  <si>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</si>
  <si>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</si>
  <si>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</si>
  <si>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</si>
  <si>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</si>
  <si>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</si>
  <si>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</si>
  <si>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</si>
  <si>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</si>
  <si>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</si>
  <si>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</si>
  <si>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</si>
  <si>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</si>
  <si>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</si>
  <si>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</si>
  <si>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</si>
  <si>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</si>
  <si>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</si>
  <si>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</si>
  <si>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</si>
  <si>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</si>
  <si>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</si>
  <si>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</si>
  <si>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</si>
  <si>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</si>
  <si>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</si>
  <si>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</si>
  <si>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</si>
  <si>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</si>
  <si>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</si>
  <si>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</si>
  <si>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</si>
  <si>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</si>
  <si>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</si>
  <si>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</si>
  <si>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</si>
  <si>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</si>
  <si>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</si>
  <si>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</si>
  <si>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</si>
  <si>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</si>
  <si>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</si>
  <si>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</si>
  <si>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</si>
  <si>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</si>
  <si>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</si>
  <si>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</si>
  <si>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</si>
  <si>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</si>
  <si>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</si>
  <si>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</si>
  <si>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</si>
  <si>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</si>
  <si>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</si>
  <si>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</si>
  <si>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</si>
  <si>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</si>
  <si>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</si>
  <si>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</si>
  <si>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</si>
  <si>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</si>
  <si>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</si>
  <si>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</si>
  <si>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</si>
  <si>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</si>
  <si>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</si>
  <si>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</si>
  <si>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</si>
  <si>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</si>
  <si>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</si>
  <si>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</si>
  <si>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</si>
  <si>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</si>
  <si>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</si>
  <si>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</si>
  <si>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</si>
  <si>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</si>
  <si>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</si>
  <si>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</si>
  <si>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</si>
  <si>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</si>
  <si>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</si>
  <si>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</si>
  <si>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</si>
  <si>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</si>
  <si>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</si>
  <si>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</si>
  <si>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</si>
  <si>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</si>
  <si>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</si>
  <si>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</si>
  <si>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</si>
  <si>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</si>
  <si>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</si>
  <si>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</si>
  <si>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</si>
  <si>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</si>
  <si>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</si>
  <si>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</si>
  <si>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</si>
  <si>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</si>
  <si>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</si>
  <si>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</si>
  <si>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</si>
  <si>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</si>
  <si>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</si>
  <si>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</si>
  <si>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</si>
  <si>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</si>
  <si>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</si>
  <si>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</si>
  <si>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</si>
  <si>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</si>
  <si>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</si>
  <si>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</si>
  <si>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</si>
  <si>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</si>
  <si>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</si>
  <si>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</si>
  <si>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</si>
  <si>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</si>
  <si>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</si>
  <si>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</si>
  <si>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</si>
  <si>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</si>
  <si>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</si>
  <si>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</si>
  <si>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</si>
  <si>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</si>
  <si>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</si>
  <si>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</si>
  <si>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</si>
  <si>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</si>
  <si>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</si>
  <si>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</si>
  <si>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</si>
  <si>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</si>
  <si>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</si>
  <si>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</si>
  <si>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</si>
  <si>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</si>
  <si>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</si>
  <si>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</si>
  <si>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</si>
  <si>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</si>
  <si>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</si>
  <si>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</si>
  <si>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</si>
  <si>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</si>
  <si>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</si>
  <si>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</si>
  <si>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</si>
  <si>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</si>
  <si>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</si>
  <si>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</si>
  <si>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</si>
  <si>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</si>
  <si>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</si>
  <si>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</si>
  <si>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</si>
  <si>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</si>
  <si>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</si>
  <si>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</si>
  <si>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</si>
  <si>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</si>
  <si>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</si>
  <si>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</si>
  <si>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</si>
  <si>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</si>
  <si>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</si>
  <si>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</si>
  <si>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</si>
  <si>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</si>
  <si>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</si>
  <si>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</si>
  <si>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</si>
  <si>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</si>
  <si>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</si>
  <si>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</si>
  <si>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</si>
  <si>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</si>
  <si>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</si>
  <si>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</si>
  <si>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</si>
  <si>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</si>
  <si>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</si>
  <si>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</si>
  <si>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</si>
  <si>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</si>
  <si>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</si>
  <si>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</si>
  <si>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</si>
  <si>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</si>
  <si>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</si>
  <si>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</si>
  <si>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</si>
  <si>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</si>
  <si>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</si>
  <si>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</si>
  <si>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</si>
  <si>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</si>
  <si>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</si>
  <si>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</si>
  <si>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</si>
  <si>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</si>
  <si>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</si>
  <si>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</si>
  <si>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</si>
  <si>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</si>
  <si>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</si>
  <si>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</si>
  <si>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</si>
  <si>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</si>
  <si>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</si>
  <si>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</si>
  <si>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</si>
  <si>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</si>
  <si>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</si>
  <si>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</si>
  <si>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</si>
  <si>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</si>
  <si>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</si>
  <si>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</si>
  <si>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</si>
  <si>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</si>
  <si>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</si>
  <si>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</si>
  <si>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</si>
  <si>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</si>
  <si>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</si>
  <si>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</si>
  <si>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</si>
  <si>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</si>
  <si>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</si>
  <si>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</si>
  <si>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</si>
  <si>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</si>
  <si>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</si>
  <si>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</si>
  <si>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</si>
  <si>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</si>
  <si>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</si>
  <si>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</si>
  <si>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</si>
  <si>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</si>
  <si>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</si>
  <si>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</si>
  <si>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</si>
  <si>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</si>
  <si>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</si>
  <si>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</si>
  <si>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</si>
  <si>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</si>
  <si>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</si>
  <si>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</si>
  <si>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</si>
  <si>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</si>
  <si>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</si>
  <si>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</si>
  <si>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</si>
  <si>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</si>
  <si>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</si>
  <si>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</si>
  <si>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</si>
  <si>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</si>
  <si>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</si>
  <si>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</si>
  <si>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</si>
  <si>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</si>
  <si>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</si>
  <si>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</si>
  <si>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</si>
  <si>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</si>
  <si>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</si>
  <si>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</si>
  <si>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</si>
  <si>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</si>
  <si>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</si>
  <si>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</si>
  <si>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</si>
  <si>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</si>
  <si>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</si>
  <si>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</si>
  <si>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</si>
  <si>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</si>
  <si>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</si>
  <si>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</si>
  <si>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</si>
  <si>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</si>
  <si>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</si>
  <si>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</si>
  <si>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</si>
  <si>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</si>
  <si>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</si>
  <si>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</si>
  <si>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</si>
  <si>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</si>
  <si>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</si>
  <si>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</si>
  <si>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</si>
  <si>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</si>
  <si>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</si>
  <si>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</si>
  <si>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</si>
  <si>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</si>
  <si>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</si>
  <si>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</si>
  <si>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</si>
  <si>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</si>
  <si>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</si>
  <si>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</si>
  <si>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</si>
  <si>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</si>
  <si>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</si>
  <si>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</si>
  <si>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</si>
  <si>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</si>
  <si>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</si>
  <si>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</si>
  <si>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</si>
  <si>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</si>
  <si>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</si>
  <si>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</si>
  <si>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</si>
  <si>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</si>
  <si>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</si>
  <si>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</si>
  <si>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</si>
  <si>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</si>
  <si>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</si>
  <si>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</si>
  <si>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</si>
  <si>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</si>
  <si>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</si>
  <si>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</si>
  <si>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</si>
  <si>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</si>
  <si>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</si>
  <si>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</si>
  <si>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</si>
  <si>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</si>
  <si>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</si>
  <si>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</si>
  <si>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</si>
  <si>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</si>
  <si>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</si>
  <si>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</si>
  <si>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</si>
  <si>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</si>
  <si>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</si>
  <si>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</si>
  <si>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</si>
  <si>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</si>
  <si>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</si>
  <si>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</si>
  <si>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</si>
  <si>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</si>
  <si>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</si>
  <si>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</si>
  <si>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</si>
  <si>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</si>
  <si>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</si>
  <si>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</si>
  <si>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</si>
  <si>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</si>
  <si>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</si>
  <si>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</si>
  <si>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</si>
  <si>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</si>
  <si>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</si>
  <si>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</si>
  <si>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</si>
  <si>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</si>
  <si>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</si>
  <si>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</si>
  <si>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</si>
  <si>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</si>
  <si>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</si>
  <si>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</si>
  <si>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</si>
  <si>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</si>
  <si>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</si>
  <si>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</si>
  <si>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</si>
  <si>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</si>
  <si>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</si>
  <si>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</si>
  <si>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</si>
  <si>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</si>
  <si>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</si>
  <si>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</si>
  <si>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</si>
  <si>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</si>
  <si>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</si>
  <si>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</si>
  <si>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</si>
  <si>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</si>
  <si>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</si>
  <si>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</si>
  <si>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</si>
  <si>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</si>
  <si>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</si>
  <si>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</si>
  <si>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</si>
  <si>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</si>
  <si>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</si>
  <si>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</si>
  <si>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</si>
  <si>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</si>
  <si>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</si>
  <si>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</si>
  <si>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</si>
  <si>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</si>
  <si>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</si>
  <si>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</si>
  <si>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</si>
  <si>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</si>
  <si>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</si>
  <si>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</si>
  <si>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</si>
  <si>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</si>
  <si>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</si>
  <si>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</si>
  <si>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</si>
  <si>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</si>
  <si>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</si>
  <si>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</si>
  <si>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</si>
  <si>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</si>
  <si>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</si>
  <si>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</si>
  <si>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</si>
  <si>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</si>
  <si>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</si>
  <si>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</si>
  <si>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</si>
  <si>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</si>
  <si>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</si>
  <si>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</si>
  <si>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</si>
  <si>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</si>
  <si>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</si>
  <si>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</si>
  <si>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</si>
  <si>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</si>
  <si>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</si>
  <si>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</si>
  <si>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</si>
  <si>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</si>
  <si>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</si>
  <si>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</si>
  <si>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</si>
  <si>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</si>
  <si>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</si>
  <si>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</si>
  <si>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</si>
  <si>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</si>
  <si>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</si>
  <si>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</si>
  <si>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</si>
  <si>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</si>
  <si>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</si>
  <si>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</si>
  <si>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</si>
  <si>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</si>
  <si>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</si>
  <si>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</si>
  <si>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</si>
  <si>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</si>
  <si>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</si>
  <si>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</si>
  <si>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</si>
  <si>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</si>
  <si>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</si>
  <si>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</si>
  <si>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</si>
  <si>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</si>
  <si>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</si>
  <si>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</si>
  <si>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</si>
  <si>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</si>
  <si>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</si>
  <si>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</si>
  <si>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</si>
  <si>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</si>
  <si>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</si>
  <si>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</si>
  <si>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</si>
  <si>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</si>
  <si>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</si>
  <si>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</si>
  <si>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</si>
  <si>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</si>
  <si>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</si>
  <si>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</si>
  <si>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</si>
  <si>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</si>
  <si>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</si>
  <si>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</si>
  <si>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</si>
  <si>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</si>
  <si>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</si>
  <si>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</si>
  <si>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</si>
  <si>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</si>
  <si>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</si>
  <si>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</si>
  <si>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</si>
  <si>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</si>
  <si>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</si>
  <si>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</si>
  <si>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</si>
  <si>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</si>
  <si>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</si>
  <si>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</si>
  <si>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</si>
  <si>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</si>
  <si>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</si>
  <si>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</si>
  <si>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</si>
  <si>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</si>
  <si>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</si>
  <si>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</si>
  <si>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</si>
  <si>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</si>
  <si>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</si>
  <si>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</si>
  <si>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</si>
  <si>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</si>
  <si>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</si>
  <si>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</si>
  <si>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</si>
  <si>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</si>
  <si>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</si>
  <si>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</si>
  <si>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</si>
  <si>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</si>
  <si>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</si>
  <si>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</si>
  <si>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</si>
  <si>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</si>
  <si>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</si>
  <si>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</si>
  <si>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</si>
  <si>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</si>
  <si>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</si>
  <si>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</si>
  <si>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</si>
  <si>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</si>
  <si>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</si>
  <si>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</si>
  <si>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</si>
  <si>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</si>
  <si>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</si>
  <si>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</si>
  <si>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</si>
  <si>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</si>
  <si>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</si>
  <si>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</si>
  <si>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</si>
  <si>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</si>
  <si>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</si>
  <si>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</si>
  <si>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</si>
  <si>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</si>
  <si>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</si>
  <si>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</si>
  <si>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</si>
  <si>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</si>
  <si>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</si>
  <si>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</si>
  <si>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</si>
  <si>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</si>
  <si>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</si>
  <si>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</si>
  <si>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</si>
  <si>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</si>
  <si>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</si>
  <si>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</si>
  <si>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</si>
  <si>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</si>
  <si>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</si>
  <si>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</si>
  <si>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</si>
  <si>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</si>
  <si>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</si>
  <si>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</si>
  <si>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</si>
  <si>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</si>
  <si>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</si>
  <si>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</si>
  <si>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</si>
  <si>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</si>
  <si>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</si>
  <si>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</si>
  <si>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</si>
  <si>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</si>
  <si>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</si>
  <si>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</si>
  <si>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</si>
  <si>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</si>
  <si>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</si>
  <si>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</si>
  <si>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</si>
  <si>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</si>
  <si>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</si>
  <si>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</si>
  <si>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</si>
  <si>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</si>
  <si>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</si>
  <si>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</si>
  <si>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</si>
  <si>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</si>
  <si>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</si>
  <si>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</si>
  <si>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</si>
  <si>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</si>
  <si>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</si>
  <si>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</si>
  <si>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</si>
  <si>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</si>
  <si>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</si>
  <si>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</si>
  <si>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</si>
  <si>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</si>
  <si>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</si>
  <si>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</si>
  <si>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</si>
  <si>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</si>
  <si>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</si>
  <si>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</si>
  <si>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</si>
  <si>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</si>
  <si>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</si>
  <si>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</si>
  <si>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</si>
  <si>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</si>
  <si>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</si>
  <si>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</si>
  <si>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</si>
  <si>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</si>
  <si>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</si>
  <si>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</si>
  <si>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</si>
  <si>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</si>
  <si>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</si>
  <si>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</si>
  <si>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</si>
  <si>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</si>
  <si>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</si>
  <si>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</si>
  <si>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</si>
  <si>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</si>
  <si>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</si>
  <si>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</si>
  <si>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</si>
  <si>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</si>
  <si>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</si>
  <si>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</si>
  <si>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</si>
  <si>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</si>
  <si>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</si>
  <si>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</si>
  <si>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</si>
  <si>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</si>
  <si>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</si>
  <si>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</si>
  <si>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</si>
  <si>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</si>
  <si>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</si>
  <si>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</si>
  <si>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</si>
  <si>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</si>
  <si>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</si>
  <si>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</si>
  <si>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</si>
  <si>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</si>
  <si>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</si>
  <si>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</si>
  <si>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</si>
  <si>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</si>
  <si>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</si>
  <si>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</si>
  <si>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</si>
  <si>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</si>
  <si>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</si>
  <si>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</si>
  <si>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</si>
  <si>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</si>
  <si>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</si>
  <si>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</si>
  <si>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</si>
  <si>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</si>
  <si>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</si>
  <si>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</si>
  <si>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</si>
  <si>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</si>
  <si>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</si>
  <si>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</si>
  <si>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</si>
  <si>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</si>
  <si>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</si>
  <si>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</si>
  <si>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</si>
  <si>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</si>
  <si>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</si>
  <si>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</si>
  <si>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</si>
  <si>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</si>
  <si>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</si>
  <si>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</si>
  <si>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</si>
  <si>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</si>
  <si>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</si>
  <si>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</si>
  <si>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</si>
  <si>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</si>
  <si>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</si>
  <si>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</si>
  <si>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</si>
  <si>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</si>
  <si>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</si>
  <si>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</si>
  <si>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</si>
  <si>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</si>
  <si>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</si>
  <si>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</si>
  <si>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</si>
  <si>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</si>
  <si>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</si>
  <si>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</si>
  <si>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</si>
  <si>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</si>
  <si>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</si>
  <si>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</si>
  <si>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</si>
  <si>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</si>
  <si>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</si>
  <si>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</si>
  <si>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</si>
  <si>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</si>
  <si>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</si>
  <si>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</si>
  <si>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</si>
  <si>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</si>
  <si>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</si>
  <si>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</si>
  <si>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</si>
  <si>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</si>
  <si>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</si>
  <si>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</si>
  <si>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</si>
  <si>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</si>
  <si>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</si>
  <si>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</si>
  <si>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</si>
  <si>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</si>
  <si>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</si>
  <si>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</si>
  <si>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</si>
  <si>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</si>
  <si>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</si>
  <si>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</si>
  <si>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</si>
  <si>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</si>
  <si>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</si>
  <si>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</si>
  <si>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</si>
  <si>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</si>
  <si>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</si>
  <si>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</si>
  <si>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</si>
  <si>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</si>
  <si>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</si>
  <si>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</si>
  <si>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</si>
  <si>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</si>
  <si>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</si>
  <si>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</si>
  <si>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</si>
  <si>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</si>
  <si>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</si>
  <si>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</si>
  <si>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</si>
  <si>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</si>
  <si>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</si>
  <si>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</si>
  <si>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</si>
  <si>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</si>
  <si>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</si>
  <si>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</si>
  <si>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</si>
  <si>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</si>
  <si>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</si>
  <si>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</si>
  <si>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</si>
  <si>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</si>
  <si>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</si>
  <si>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</si>
  <si>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</si>
  <si>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</si>
  <si>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</si>
  <si>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</si>
  <si>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</si>
  <si>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</si>
  <si>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</si>
  <si>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</si>
  <si>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</si>
  <si>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</si>
  <si>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</si>
  <si>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</si>
  <si>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</si>
  <si>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</si>
  <si>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</si>
  <si>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</si>
  <si>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</si>
  <si>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</si>
  <si>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</si>
  <si>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</si>
  <si>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</si>
  <si>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</si>
  <si>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</si>
  <si>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</si>
  <si>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</si>
  <si>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</si>
  <si>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</si>
  <si>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</si>
  <si>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</si>
  <si>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</si>
  <si>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</si>
  <si>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</si>
  <si>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</si>
  <si>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</si>
  <si>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</si>
  <si>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</si>
  <si>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</si>
  <si>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</si>
  <si>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</si>
  <si>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</si>
  <si>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</si>
  <si>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</si>
  <si>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</si>
  <si>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</si>
  <si>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</si>
  <si>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</si>
  <si>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</si>
  <si>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</si>
  <si>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</si>
  <si>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</si>
  <si>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</si>
  <si>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</si>
  <si>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</si>
  <si>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</si>
  <si>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</si>
  <si>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</si>
  <si>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</si>
  <si>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</si>
  <si>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</si>
  <si>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</si>
  <si>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</si>
  <si>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</si>
  <si>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</si>
  <si>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</si>
  <si>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</si>
  <si>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</si>
  <si>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</si>
  <si>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</si>
  <si>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</si>
  <si>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</si>
  <si>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</si>
  <si>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</si>
  <si>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</si>
  <si>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</si>
  <si>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</si>
  <si>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</si>
  <si>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</si>
  <si>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</si>
  <si>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</si>
  <si>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</si>
  <si>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</si>
  <si>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</si>
  <si>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</si>
  <si>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</si>
  <si>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</si>
  <si>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</si>
  <si>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</si>
  <si>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</si>
  <si>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</si>
  <si>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</si>
  <si>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</si>
  <si>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</si>
  <si>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</si>
  <si>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</si>
  <si>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</si>
  <si>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</si>
  <si>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</si>
  <si>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</si>
  <si>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</si>
  <si>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</si>
  <si>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</si>
  <si>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</si>
  <si>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</si>
  <si>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</si>
  <si>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</si>
  <si>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</si>
  <si>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</si>
  <si>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</si>
  <si>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</si>
  <si>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</si>
  <si>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</si>
  <si>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</si>
  <si>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</si>
  <si>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</si>
  <si>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</si>
  <si>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</si>
  <si>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</si>
  <si>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</si>
  <si>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</si>
  <si>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</si>
  <si>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</si>
  <si>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</si>
  <si>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</si>
  <si>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</si>
  <si>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</si>
  <si>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</si>
  <si>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</si>
  <si>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</si>
  <si>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</si>
  <si>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</si>
  <si>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</si>
  <si>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</si>
  <si>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</si>
  <si>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</si>
  <si>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</si>
  <si>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</si>
  <si>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</si>
  <si>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</si>
  <si>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</si>
  <si>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</si>
  <si>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</si>
  <si>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</si>
  <si>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</si>
  <si>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</si>
  <si>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</si>
  <si>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</si>
  <si>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</si>
  <si>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</si>
  <si>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</si>
  <si>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</si>
  <si>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</si>
  <si>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</si>
  <si>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</si>
  <si>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</si>
  <si>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</si>
  <si>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</si>
  <si>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</si>
  <si>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</si>
  <si>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</si>
  <si>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</si>
  <si>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</si>
  <si>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</si>
  <si>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</si>
  <si>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</si>
  <si>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</si>
  <si>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</si>
  <si>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</si>
  <si>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</si>
  <si>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</si>
  <si>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</si>
  <si>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</si>
  <si>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</si>
  <si>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</si>
  <si>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</si>
  <si>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</si>
  <si>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</si>
  <si>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</si>
  <si>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</si>
  <si>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</si>
  <si>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</si>
  <si>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</si>
  <si>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</si>
  <si>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</si>
  <si>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</si>
  <si>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</si>
  <si>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</si>
  <si>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</si>
  <si>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</si>
  <si>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</si>
  <si>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</si>
  <si>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</si>
  <si>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</si>
  <si>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</si>
  <si>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</si>
  <si>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</si>
  <si>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</si>
  <si>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</si>
  <si>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</si>
  <si>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</si>
  <si>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</si>
  <si>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</si>
  <si>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</si>
  <si>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</si>
  <si>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</si>
  <si>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</si>
  <si>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</si>
  <si>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</si>
  <si>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</si>
  <si>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</si>
  <si>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</si>
  <si>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</si>
  <si>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</si>
  <si>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</si>
  <si>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</si>
  <si>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</si>
  <si>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</si>
  <si>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</si>
  <si>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</si>
  <si>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</si>
  <si>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</si>
  <si>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</si>
  <si>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</si>
  <si>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</si>
  <si>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</si>
  <si>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</si>
  <si>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</si>
  <si>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</si>
  <si>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</si>
  <si>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</si>
  <si>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</si>
  <si>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</si>
  <si>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</si>
  <si>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</si>
  <si>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</si>
  <si>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</si>
  <si>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</si>
  <si>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</si>
  <si>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</si>
  <si>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</si>
  <si>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</si>
  <si>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</si>
  <si>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</si>
  <si>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</si>
  <si>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</si>
  <si>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</si>
  <si>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</si>
  <si>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</si>
  <si>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</si>
  <si>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</si>
  <si>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</si>
  <si>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</si>
  <si>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</si>
  <si>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</si>
  <si>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</si>
  <si>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</si>
  <si>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</si>
  <si>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</si>
  <si>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</si>
  <si>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</si>
  <si>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</si>
  <si>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</si>
  <si>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</si>
  <si>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</si>
  <si>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</si>
  <si>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</si>
  <si>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</si>
  <si>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</si>
  <si>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</si>
  <si>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</si>
  <si>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</si>
  <si>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</si>
  <si>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</si>
  <si>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</si>
  <si>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</si>
  <si>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</si>
  <si>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</si>
  <si>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</si>
  <si>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</si>
  <si>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</si>
  <si>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</si>
  <si>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</si>
  <si>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</si>
  <si>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</si>
  <si>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</si>
  <si>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</si>
  <si>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</si>
  <si>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</si>
  <si>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</si>
  <si>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</si>
  <si>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</si>
  <si>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</si>
  <si>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</si>
  <si>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</si>
  <si>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</si>
  <si>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</si>
  <si>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</si>
  <si>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</si>
  <si>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</si>
  <si>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</si>
  <si>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</si>
  <si>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</si>
  <si>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</si>
  <si>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</si>
  <si>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</si>
  <si>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</si>
  <si>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</si>
  <si>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</si>
  <si>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</si>
  <si>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</si>
  <si>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</si>
  <si>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</si>
  <si>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</si>
  <si>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</si>
  <si>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</si>
  <si>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</si>
  <si>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</si>
  <si>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</si>
  <si>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</si>
  <si>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</si>
  <si>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</si>
  <si>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</si>
  <si>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</si>
  <si>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</si>
  <si>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</si>
  <si>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</si>
  <si>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</si>
  <si>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</si>
  <si>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</si>
  <si>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</si>
  <si>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</si>
  <si>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</si>
  <si>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</si>
  <si>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</si>
  <si>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</si>
  <si>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</si>
  <si>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</si>
  <si>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</si>
  <si>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</si>
  <si>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</si>
  <si>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</si>
  <si>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</si>
  <si>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</si>
  <si>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</si>
  <si>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</si>
  <si>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</si>
  <si>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</si>
  <si>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</si>
  <si>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</si>
  <si>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</si>
  <si>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</si>
  <si>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</si>
  <si>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</si>
  <si>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</si>
  <si>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</si>
  <si>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</si>
  <si>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</si>
  <si>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</si>
  <si>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</si>
  <si>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</si>
  <si>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</si>
  <si>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</si>
  <si>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</si>
  <si>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</si>
  <si>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</si>
  <si>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</si>
  <si>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</si>
  <si>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</si>
  <si>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</si>
  <si>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</si>
  <si>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</si>
  <si>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</si>
  <si>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</si>
  <si>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</si>
  <si>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</si>
  <si>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</si>
  <si>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</si>
  <si>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</si>
  <si>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</si>
  <si>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</si>
  <si>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</si>
  <si>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</si>
  <si>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</si>
  <si>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</si>
  <si>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</si>
  <si>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</si>
  <si>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</si>
  <si>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</si>
  <si>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</si>
  <si>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</si>
  <si>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</si>
  <si>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</si>
  <si>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</si>
  <si>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</si>
  <si>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</si>
  <si>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</si>
  <si>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</si>
  <si>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</si>
  <si>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</si>
  <si>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</si>
  <si>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</si>
  <si>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</si>
  <si>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</si>
  <si>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</si>
  <si>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</si>
  <si>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</si>
  <si>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</si>
  <si>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</si>
  <si>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</si>
  <si>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</si>
  <si>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</si>
  <si>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</si>
  <si>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</si>
  <si>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</si>
  <si>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</si>
  <si>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</si>
  <si>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</si>
  <si>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</si>
  <si>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</si>
  <si>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</si>
  <si>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</si>
  <si>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</si>
  <si>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</si>
  <si>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</si>
  <si>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</si>
  <si>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</si>
  <si>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</si>
  <si>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</si>
  <si>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</si>
  <si>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</si>
  <si>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</si>
  <si>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</si>
  <si>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</si>
  <si>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</si>
  <si>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</si>
  <si>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</si>
  <si>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</si>
  <si>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</si>
  <si>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</si>
  <si>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</si>
  <si>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</si>
  <si>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</si>
  <si>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</si>
  <si>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</si>
  <si>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</si>
  <si>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</si>
  <si>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</si>
  <si>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</si>
  <si>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</si>
  <si>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</si>
  <si>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</si>
  <si>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</si>
  <si>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</si>
  <si>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</si>
  <si>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</si>
  <si>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</si>
  <si>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</si>
  <si>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</si>
  <si>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</si>
  <si>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</si>
  <si>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</si>
  <si>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</si>
  <si>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</si>
  <si>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</si>
  <si>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</si>
  <si>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</si>
  <si>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</si>
  <si>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</si>
  <si>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</si>
  <si>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</si>
  <si>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</si>
  <si>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</si>
  <si>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</si>
  <si>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</si>
  <si>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</si>
  <si>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</si>
  <si>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</si>
  <si>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</si>
  <si>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</si>
  <si>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</si>
  <si>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</si>
  <si>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</si>
  <si>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</si>
  <si>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</si>
  <si>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</si>
  <si>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</si>
  <si>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</si>
  <si>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</si>
  <si>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</si>
  <si>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</si>
  <si>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</si>
  <si>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</si>
  <si>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</si>
  <si>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</si>
  <si>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</si>
  <si>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</si>
  <si>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</si>
  <si>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</si>
  <si>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</si>
  <si>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</si>
  <si>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</si>
  <si>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</si>
  <si>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</si>
  <si>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</si>
  <si>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</si>
  <si>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</si>
  <si>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</si>
  <si>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</si>
  <si>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</si>
  <si>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</si>
  <si>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</si>
  <si>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</si>
  <si>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</si>
  <si>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</si>
  <si>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</si>
  <si>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</si>
  <si>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</si>
  <si>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</si>
  <si>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</si>
  <si>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</si>
  <si>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</si>
  <si>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</si>
  <si>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</si>
  <si>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</si>
  <si>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</si>
  <si>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</si>
  <si>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</si>
  <si>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</si>
  <si>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</si>
  <si>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</si>
  <si>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</si>
  <si>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</si>
  <si>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</si>
  <si>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</si>
  <si>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</si>
  <si>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</si>
  <si>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</si>
  <si>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</si>
  <si>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</si>
  <si>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</si>
  <si>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</si>
  <si>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</si>
  <si>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</si>
  <si>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</si>
  <si>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</si>
  <si>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</si>
  <si>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</si>
  <si>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</si>
  <si>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</si>
  <si>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</si>
  <si>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</si>
  <si>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</si>
  <si>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</si>
  <si>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</si>
  <si>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</si>
  <si>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</si>
  <si>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</si>
  <si>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</si>
  <si>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</si>
  <si>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</si>
  <si>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</si>
  <si>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</si>
  <si>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</si>
  <si>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</si>
  <si>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</si>
  <si>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</si>
  <si>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</si>
  <si>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</si>
  <si>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</si>
  <si>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</si>
  <si>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</si>
  <si>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</si>
  <si>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</si>
  <si>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</si>
  <si>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</si>
  <si>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</si>
  <si>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</si>
  <si>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</si>
  <si>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</si>
  <si>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</si>
  <si>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</si>
  <si>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</si>
  <si>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</si>
  <si>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</si>
  <si>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</si>
  <si>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</si>
  <si>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</si>
  <si>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</si>
  <si>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</si>
  <si>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</si>
  <si>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</si>
  <si>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</si>
  <si>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</si>
  <si>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</si>
  <si>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</si>
  <si>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</si>
  <si>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</si>
  <si>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</si>
  <si>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</si>
  <si>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</si>
  <si>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</si>
  <si>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</si>
  <si>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</si>
  <si>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</si>
  <si>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</si>
  <si>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</si>
  <si>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</si>
  <si>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</si>
  <si>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</si>
  <si>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</si>
  <si>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</si>
  <si>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</si>
  <si>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</si>
  <si>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</si>
  <si>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</si>
  <si>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</si>
  <si>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</si>
  <si>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</si>
  <si>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</si>
  <si>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</si>
  <si>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</si>
  <si>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</si>
  <si>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</si>
  <si>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</si>
  <si>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</si>
  <si>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</si>
  <si>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</si>
  <si>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</si>
  <si>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</si>
  <si>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</si>
  <si>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</si>
  <si>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</si>
  <si>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</si>
  <si>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</si>
  <si>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</si>
  <si>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</si>
  <si>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</si>
  <si>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</si>
  <si>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</si>
  <si>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</si>
  <si>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</si>
  <si>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</si>
  <si>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</si>
  <si>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</si>
  <si>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</si>
  <si>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</si>
  <si>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</si>
  <si>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</si>
  <si>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</si>
  <si>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</si>
  <si>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</si>
  <si>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</si>
  <si>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</si>
  <si>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</si>
  <si>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</si>
  <si>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</si>
  <si>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</si>
  <si>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</si>
  <si>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</si>
  <si>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</si>
  <si>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</si>
  <si>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</si>
  <si>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</si>
  <si>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</si>
  <si>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</si>
  <si>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</si>
  <si>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</si>
  <si>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</si>
  <si>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</si>
  <si>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</si>
  <si>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</si>
  <si>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</si>
  <si>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</si>
  <si>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</si>
  <si>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</si>
  <si>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</si>
  <si>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</si>
  <si>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</si>
  <si>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</si>
  <si>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</si>
  <si>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</si>
  <si>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</si>
  <si>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</si>
  <si>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</si>
  <si>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</si>
  <si>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</si>
  <si>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</si>
  <si>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</si>
  <si>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</si>
  <si>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</si>
  <si>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</si>
  <si>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</si>
  <si>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</si>
  <si>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</si>
  <si>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</si>
  <si>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</si>
  <si>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</si>
  <si>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</si>
  <si>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</si>
  <si>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</si>
  <si>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</si>
  <si>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</si>
  <si>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</si>
  <si>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</si>
  <si>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</si>
  <si>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</si>
  <si>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</si>
  <si>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</si>
  <si>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</si>
  <si>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</si>
  <si>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</si>
  <si>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</si>
  <si>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</si>
  <si>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</si>
  <si>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</si>
  <si>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</si>
  <si>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</si>
  <si>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</si>
  <si>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</si>
  <si>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</si>
  <si>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</si>
  <si>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</si>
  <si>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</si>
  <si>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</si>
  <si>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</si>
  <si>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</si>
  <si>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</si>
  <si>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</si>
  <si>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</si>
  <si>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</si>
  <si>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</si>
  <si>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</si>
  <si>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</si>
  <si>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</si>
  <si>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</si>
  <si>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</si>
  <si>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</si>
  <si>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</si>
  <si>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</si>
  <si>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</si>
  <si>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</si>
  <si>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</si>
  <si>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</si>
  <si>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</si>
  <si>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</si>
  <si>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</si>
  <si>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</si>
  <si>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</si>
  <si>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</si>
  <si>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</si>
  <si>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</si>
  <si>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</si>
  <si>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</si>
  <si>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</si>
  <si>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</si>
  <si>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</si>
  <si>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</si>
  <si>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</si>
  <si>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</si>
  <si>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</si>
  <si>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</si>
  <si>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</si>
  <si>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</si>
  <si>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</si>
  <si>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</si>
  <si>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</si>
  <si>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</si>
  <si>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</si>
  <si>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</si>
  <si>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</si>
  <si>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</si>
  <si>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</si>
  <si>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</si>
  <si>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</si>
  <si>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</si>
  <si>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</si>
  <si>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</si>
  <si>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</si>
  <si>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</si>
  <si>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</si>
  <si>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</si>
  <si>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</si>
  <si>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</si>
  <si>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</si>
  <si>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</si>
  <si>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</si>
  <si>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</si>
  <si>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</si>
  <si>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</si>
  <si>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</si>
  <si>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</si>
  <si>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</si>
  <si>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</si>
  <si>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</si>
  <si>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</si>
  <si>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</si>
  <si>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</si>
  <si>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</si>
  <si>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</si>
  <si>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</si>
  <si>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</si>
  <si>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</si>
  <si>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</si>
  <si>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</si>
  <si>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</si>
  <si>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</si>
  <si>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</si>
  <si>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</si>
  <si>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</si>
  <si>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</si>
  <si>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</si>
  <si>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</si>
  <si>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</si>
  <si>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</si>
  <si>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</si>
  <si>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</si>
  <si>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</si>
  <si>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</si>
  <si>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</si>
  <si>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</si>
  <si>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</si>
  <si>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</si>
  <si>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</si>
  <si>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</si>
  <si>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</si>
  <si>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</si>
  <si>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</si>
  <si>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</si>
  <si>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</si>
  <si>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</si>
  <si>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</si>
  <si>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</si>
  <si>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</si>
  <si>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</si>
  <si>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</si>
  <si>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</si>
  <si>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</si>
  <si>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</si>
  <si>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</si>
  <si>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</si>
  <si>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</si>
  <si>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</si>
  <si>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</si>
  <si>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</si>
  <si>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</si>
  <si>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</si>
  <si>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</si>
  <si>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</si>
  <si>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</si>
  <si>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</si>
  <si>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</si>
  <si>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</si>
  <si>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</si>
  <si>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</si>
  <si>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</si>
  <si>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</si>
  <si>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</si>
  <si>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</si>
  <si>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</si>
  <si>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</si>
  <si>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</si>
  <si>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</si>
  <si>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</si>
  <si>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</si>
  <si>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</si>
  <si>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</si>
  <si>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</si>
  <si>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</si>
  <si>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</si>
  <si>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</si>
  <si>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</si>
  <si>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</si>
  <si>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</si>
  <si>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</si>
  <si>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</si>
  <si>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</si>
  <si>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</si>
  <si>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</si>
  <si>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</si>
  <si>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</si>
  <si>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</si>
  <si>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</si>
  <si>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</si>
  <si>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</si>
  <si>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</si>
  <si>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</si>
  <si>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</si>
  <si>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</si>
  <si>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</si>
  <si>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</si>
  <si>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</si>
  <si>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</si>
  <si>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</si>
  <si>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</si>
  <si>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</si>
  <si>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</si>
  <si>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</si>
  <si>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</si>
  <si>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</si>
  <si>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</si>
  <si>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</si>
  <si>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</si>
  <si>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</si>
  <si>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</si>
  <si>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</si>
  <si>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</si>
  <si>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</si>
  <si>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</si>
  <si>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</si>
  <si>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</si>
  <si>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</si>
  <si>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</si>
  <si>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</si>
  <si>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</si>
  <si>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</si>
  <si>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</si>
  <si>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</si>
  <si>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</si>
  <si>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</si>
  <si>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</si>
  <si>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</si>
  <si>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</si>
  <si>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</si>
  <si>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</si>
  <si>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</si>
  <si>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</si>
  <si>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</si>
  <si>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</si>
  <si>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</si>
  <si>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</si>
  <si>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</si>
  <si>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</si>
  <si>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</si>
  <si>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</si>
  <si>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</si>
  <si>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</si>
  <si>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</si>
  <si>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</si>
  <si>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</si>
  <si>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</si>
  <si>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</si>
  <si>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</si>
  <si>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</si>
  <si>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</si>
  <si>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</si>
  <si>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</si>
  <si>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</si>
  <si>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</si>
  <si>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</si>
  <si>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</si>
  <si>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</si>
  <si>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</si>
  <si>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</si>
  <si>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</si>
  <si>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</si>
  <si>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</si>
  <si>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</si>
  <si>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</si>
  <si>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</si>
  <si>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</si>
  <si>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</si>
  <si>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</si>
  <si>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</si>
  <si>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</si>
  <si>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</si>
  <si>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</si>
  <si>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</si>
  <si>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</si>
  <si>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</si>
  <si>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</si>
  <si>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</si>
  <si>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</si>
  <si>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</si>
  <si>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</si>
  <si>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</si>
  <si>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</si>
  <si>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</si>
  <si>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</si>
  <si>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</si>
  <si>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</si>
  <si>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</si>
  <si>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</si>
  <si>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</si>
  <si>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</si>
  <si>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</si>
  <si>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</si>
  <si>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</si>
  <si>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</si>
  <si>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</si>
  <si>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</si>
  <si>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</si>
  <si>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</si>
  <si>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</si>
  <si>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</si>
  <si>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</si>
  <si>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</si>
  <si>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</si>
  <si>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</si>
  <si>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</si>
  <si>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</si>
  <si>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</si>
  <si>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</si>
  <si>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</si>
  <si>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</si>
  <si>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</si>
  <si>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</si>
  <si>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</si>
  <si>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</si>
  <si>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</si>
  <si>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</si>
  <si>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</si>
  <si>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</si>
  <si>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</si>
  <si>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</si>
  <si>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</si>
  <si>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</si>
  <si>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</si>
  <si>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</si>
  <si>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</si>
  <si>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</si>
  <si>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</si>
  <si>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</si>
  <si>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</si>
  <si>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</si>
  <si>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</si>
  <si>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</si>
  <si>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</si>
  <si>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</si>
  <si>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</si>
  <si>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</si>
  <si>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</si>
  <si>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</si>
  <si>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</si>
  <si>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</si>
  <si>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</si>
  <si>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</si>
  <si>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</si>
  <si>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</si>
  <si>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</si>
  <si>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</si>
  <si>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</si>
  <si>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</si>
  <si>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</si>
  <si>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</si>
  <si>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</si>
  <si>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</si>
  <si>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</si>
  <si>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</si>
  <si>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</si>
  <si>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</si>
  <si>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</si>
  <si>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</si>
  <si>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</si>
  <si>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</si>
  <si>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</si>
  <si>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</si>
  <si>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</si>
  <si>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</si>
  <si>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</si>
  <si>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</si>
  <si>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</si>
  <si>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</si>
  <si>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</si>
  <si>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</si>
  <si>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</si>
  <si>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</si>
  <si>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</si>
  <si>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</si>
  <si>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</si>
  <si>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</si>
  <si>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</si>
  <si>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</si>
  <si>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</si>
  <si>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</si>
  <si>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</si>
  <si>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</si>
  <si>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</si>
  <si>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</si>
  <si>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</si>
  <si>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</si>
  <si>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</si>
  <si>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</si>
  <si>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</si>
  <si>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</si>
  <si>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</si>
  <si>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</si>
  <si>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</si>
  <si>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</si>
  <si>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</si>
  <si>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</si>
  <si>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</si>
  <si>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</si>
  <si>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</si>
  <si>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</si>
  <si>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</si>
  <si>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</si>
  <si>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</si>
  <si>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</si>
  <si>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</si>
  <si>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</si>
  <si>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</si>
  <si>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</si>
  <si>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</si>
  <si>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</si>
  <si>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</si>
  <si>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</si>
  <si>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</si>
  <si>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</si>
  <si>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</si>
  <si>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</si>
  <si>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</si>
  <si>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</si>
  <si>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</si>
  <si>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</si>
  <si>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</si>
  <si>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</si>
  <si>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</si>
  <si>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</si>
  <si>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</si>
  <si>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</si>
  <si>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</si>
  <si>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</si>
  <si>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</si>
  <si>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</si>
  <si>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</si>
  <si>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</si>
  <si>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</si>
  <si>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</si>
  <si>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</si>
  <si>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</si>
  <si>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</si>
  <si>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</si>
  <si>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</si>
  <si>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</si>
  <si>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</si>
  <si>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</si>
  <si>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</si>
  <si>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</si>
  <si>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</si>
  <si>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</si>
  <si>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</si>
  <si>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</si>
  <si>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</si>
  <si>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</si>
  <si>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</si>
  <si>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</si>
  <si>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</si>
  <si>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</si>
  <si>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</si>
  <si>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</si>
  <si>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</si>
  <si>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</si>
  <si>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</si>
  <si>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</si>
  <si>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</si>
  <si>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</si>
  <si>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</si>
  <si>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</si>
  <si>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</si>
  <si>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</si>
  <si>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</si>
  <si>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</si>
  <si>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</si>
  <si>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</si>
  <si>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</si>
  <si>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</si>
  <si>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</si>
  <si>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</si>
  <si>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</si>
  <si>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</si>
  <si>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</si>
  <si>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</si>
  <si>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</si>
  <si>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</si>
  <si>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</si>
  <si>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</si>
  <si>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</si>
  <si>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</si>
  <si>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</si>
  <si>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</si>
  <si>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</si>
  <si>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</si>
  <si>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</si>
  <si>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</si>
  <si>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</si>
  <si>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</si>
  <si>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</si>
  <si>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</si>
  <si>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</si>
  <si>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</si>
  <si>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</si>
  <si>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</si>
  <si>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</si>
  <si>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</si>
  <si>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</si>
  <si>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</si>
  <si>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</si>
  <si>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</si>
  <si>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</si>
  <si>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</si>
  <si>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</si>
  <si>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</si>
  <si>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</si>
  <si>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</si>
  <si>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</si>
  <si>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</si>
  <si>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</si>
  <si>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</si>
  <si>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</si>
  <si>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</si>
  <si>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</si>
  <si>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</si>
  <si>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</si>
  <si>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</si>
  <si>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</si>
  <si>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</si>
  <si>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</si>
  <si>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</si>
  <si>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</si>
  <si>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</si>
  <si>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</si>
  <si>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</si>
  <si>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</si>
  <si>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</si>
  <si>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</si>
  <si>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</si>
  <si>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</si>
  <si>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</si>
  <si>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</si>
  <si>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</si>
  <si>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</si>
  <si>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</si>
  <si>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</si>
  <si>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</si>
  <si>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</si>
  <si>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</si>
  <si>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</si>
  <si>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</si>
  <si>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</si>
  <si>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</si>
  <si>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</si>
  <si>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</si>
  <si>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</si>
  <si>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</si>
  <si>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</si>
  <si>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</si>
  <si>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</si>
  <si>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</si>
  <si>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</si>
  <si>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</si>
  <si>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</si>
  <si>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</si>
  <si>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</si>
  <si>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</si>
  <si>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</si>
  <si>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</si>
  <si>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</si>
  <si>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</si>
  <si>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</si>
  <si>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</si>
  <si>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</si>
  <si>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</si>
  <si>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</si>
  <si>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</si>
  <si>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</si>
  <si>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</si>
  <si>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</si>
  <si>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</si>
  <si>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</si>
  <si>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</si>
  <si>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</si>
  <si>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</si>
  <si>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</si>
  <si>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</si>
  <si>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</si>
  <si>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</si>
  <si>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</si>
  <si>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</si>
  <si>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</si>
  <si>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</si>
  <si>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</si>
  <si>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</si>
  <si>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</si>
  <si>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</si>
  <si>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</si>
  <si>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</si>
  <si>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</si>
  <si>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</si>
  <si>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</si>
  <si>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</si>
  <si>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</si>
  <si>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</si>
  <si>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</si>
  <si>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</si>
  <si>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</si>
  <si>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</si>
  <si>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</si>
  <si>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</si>
  <si>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</si>
  <si>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</si>
  <si>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</si>
  <si>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</si>
  <si>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</si>
  <si>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</si>
  <si>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</si>
  <si>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</si>
  <si>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</si>
  <si>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</si>
  <si>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</si>
  <si>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</si>
  <si>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</si>
  <si>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</si>
  <si>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</si>
  <si>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</si>
  <si>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</si>
  <si>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</si>
  <si>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</si>
  <si>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</si>
  <si>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</si>
  <si>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</si>
  <si>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</si>
  <si>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</si>
  <si>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</si>
  <si>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</si>
  <si>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</si>
  <si>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</si>
  <si>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</si>
  <si>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</si>
  <si>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</si>
  <si>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</si>
  <si>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</si>
  <si>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</si>
  <si>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</si>
  <si>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</si>
  <si>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</si>
  <si>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</si>
  <si>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</si>
  <si>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</si>
  <si>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</si>
  <si>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</si>
  <si>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</si>
  <si>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</si>
  <si>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</si>
  <si>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</si>
  <si>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</si>
  <si>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</si>
  <si>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</si>
  <si>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</si>
  <si>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</si>
  <si>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</si>
  <si>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</si>
  <si>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</si>
  <si>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</si>
  <si>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</si>
  <si>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</si>
  <si>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</si>
  <si>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</si>
  <si>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</si>
  <si>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</si>
  <si>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</si>
  <si>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</si>
  <si>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</si>
  <si>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</si>
  <si>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</si>
  <si>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</si>
  <si>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</si>
  <si>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</si>
  <si>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</si>
  <si>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</si>
  <si>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</si>
  <si>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</si>
  <si>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</si>
  <si>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</si>
  <si>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</si>
  <si>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</si>
  <si>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</si>
  <si>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</si>
  <si>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</si>
  <si>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</si>
  <si>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</si>
  <si>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</si>
  <si>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</si>
  <si>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</si>
  <si>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</si>
  <si>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</si>
  <si>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</si>
  <si>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</si>
  <si>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</si>
  <si>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</si>
  <si>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</si>
  <si>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</si>
  <si>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</si>
  <si>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</si>
  <si>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</si>
  <si>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</si>
  <si>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</si>
  <si>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</si>
  <si>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</si>
  <si>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</si>
  <si>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</si>
  <si>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</si>
  <si>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</si>
  <si>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</si>
  <si>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</si>
  <si>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</si>
  <si>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</si>
  <si>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</si>
  <si>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</si>
  <si>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</si>
  <si>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</si>
  <si>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</si>
  <si>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</si>
  <si>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</si>
  <si>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</si>
  <si>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</si>
  <si>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</si>
  <si>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</si>
  <si>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</si>
  <si>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</si>
  <si>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</si>
  <si>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</si>
  <si>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</si>
  <si>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</si>
  <si>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</si>
  <si>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</si>
  <si>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</si>
  <si>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</si>
  <si>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</si>
  <si>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</si>
  <si>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</si>
  <si>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</si>
  <si>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</si>
  <si>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</si>
  <si>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</si>
  <si>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</si>
  <si>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</si>
  <si>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</si>
  <si>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</si>
  <si>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</si>
  <si>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</si>
  <si>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</si>
  <si>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</si>
  <si>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</si>
  <si>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</si>
  <si>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</si>
  <si>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</si>
  <si>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</si>
  <si>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</si>
  <si>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</si>
  <si>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</si>
  <si>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</si>
  <si>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</si>
  <si>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</si>
  <si>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</si>
  <si>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</si>
  <si>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</si>
  <si>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</si>
  <si>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</si>
  <si>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</si>
  <si>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</si>
  <si>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</si>
  <si>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</si>
  <si>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</si>
  <si>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</si>
  <si>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</si>
  <si>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</si>
  <si>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</si>
  <si>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</si>
  <si>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</si>
  <si>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</si>
  <si>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</si>
  <si>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</si>
  <si>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</si>
  <si>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</si>
  <si>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</si>
  <si>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</si>
  <si>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</si>
  <si>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</si>
  <si>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</si>
  <si>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</si>
  <si>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</si>
  <si>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</si>
  <si>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</si>
  <si>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</si>
  <si>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</si>
  <si>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</si>
  <si>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</si>
  <si>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</si>
  <si>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</si>
  <si>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</si>
  <si>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</si>
  <si>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</si>
  <si>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</si>
  <si>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</si>
  <si>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</si>
  <si>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</si>
  <si>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</si>
  <si>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</si>
  <si>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</si>
  <si>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</si>
  <si>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</si>
  <si>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</si>
  <si>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</si>
  <si>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</si>
  <si>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</si>
  <si>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</si>
  <si>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</si>
  <si>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</si>
  <si>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</si>
  <si>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</si>
  <si>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</si>
  <si>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</si>
  <si>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</si>
  <si>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</si>
  <si>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</si>
  <si>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</si>
  <si>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</si>
  <si>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</si>
  <si>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</si>
  <si>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</si>
  <si>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</si>
  <si>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</si>
  <si>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</si>
  <si>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</si>
  <si>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</si>
  <si>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</si>
  <si>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</si>
  <si>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</si>
  <si>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</si>
  <si>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</si>
  <si>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</si>
  <si>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</si>
  <si>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</si>
  <si>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</si>
  <si>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</si>
  <si>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</si>
  <si>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</si>
  <si>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</si>
  <si>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</si>
  <si>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</si>
  <si>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</si>
  <si>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</si>
  <si>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</si>
  <si>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</si>
  <si>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</si>
  <si>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</si>
  <si>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</si>
  <si>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</si>
  <si>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</si>
  <si>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</si>
  <si>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</si>
  <si>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</si>
  <si>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</si>
  <si>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</si>
  <si>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</si>
  <si>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</si>
  <si>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</si>
  <si>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</si>
  <si>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</si>
  <si>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</si>
  <si>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</si>
  <si>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</si>
  <si>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</si>
  <si>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</si>
  <si>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</si>
  <si>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</si>
  <si>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</si>
  <si>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</si>
  <si>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</si>
  <si>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</si>
  <si>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</si>
  <si>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</si>
  <si>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</si>
  <si>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</si>
  <si>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</si>
  <si>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</si>
  <si>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</si>
  <si>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</si>
  <si>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</si>
  <si>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</si>
  <si>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</si>
  <si>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</si>
  <si>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</si>
  <si>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</si>
  <si>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</si>
  <si>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</si>
  <si>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</si>
  <si>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</si>
  <si>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</si>
  <si>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</si>
  <si>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</si>
  <si>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</si>
  <si>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</si>
  <si>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</si>
  <si>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</si>
  <si>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</si>
  <si>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</si>
  <si>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</si>
  <si>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</si>
  <si>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</si>
  <si>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</si>
  <si>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</si>
  <si>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</si>
  <si>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</si>
  <si>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</si>
  <si>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</si>
  <si>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</si>
  <si>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</si>
  <si>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</si>
  <si>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</si>
  <si>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</si>
  <si>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</si>
  <si>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</si>
  <si>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</si>
  <si>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</si>
  <si>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</si>
  <si>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</si>
  <si>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</si>
  <si>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</si>
  <si>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</si>
  <si>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</si>
  <si>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</si>
  <si>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</si>
  <si>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</si>
  <si>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</si>
  <si>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</si>
  <si>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</si>
  <si>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</si>
  <si>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</si>
  <si>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</si>
  <si>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</si>
  <si>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</si>
  <si>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</si>
  <si>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</si>
  <si>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</si>
  <si>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</si>
  <si>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</si>
  <si>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</si>
  <si>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</si>
  <si>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</si>
  <si>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</si>
  <si>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</si>
  <si>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</si>
  <si>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</si>
  <si>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</si>
  <si>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</si>
  <si>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</si>
  <si>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</si>
  <si>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</si>
  <si>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</si>
  <si>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</si>
  <si>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</si>
  <si>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</si>
  <si>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</si>
  <si>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</si>
  <si>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</si>
  <si>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</si>
  <si>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</si>
  <si>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</si>
  <si>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</si>
  <si>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</si>
  <si>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</si>
  <si>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</si>
  <si>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</si>
  <si>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</si>
  <si>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</si>
  <si>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</si>
  <si>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</si>
  <si>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</si>
  <si>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</si>
  <si>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</si>
  <si>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</si>
  <si>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</si>
  <si>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</si>
  <si>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</si>
  <si>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</si>
  <si>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</si>
  <si>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</si>
  <si>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</si>
  <si>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</si>
  <si>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</si>
  <si>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</si>
  <si>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</si>
  <si>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</si>
  <si>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</si>
  <si>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</si>
  <si>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</si>
  <si>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</si>
  <si>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</si>
  <si>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</si>
  <si>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</si>
  <si>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</si>
  <si>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</si>
  <si>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</si>
  <si>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</si>
  <si>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</si>
  <si>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</si>
  <si>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</si>
  <si>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</si>
  <si>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</si>
  <si>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</si>
  <si>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</si>
  <si>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</si>
  <si>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</si>
  <si>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</si>
  <si>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</si>
  <si>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</si>
  <si>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</si>
  <si>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</si>
  <si>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</si>
  <si>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</si>
  <si>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</si>
  <si>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</si>
  <si>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</si>
  <si>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</si>
  <si>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</si>
  <si>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</si>
  <si>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</si>
  <si>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</si>
  <si>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</si>
  <si>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</si>
  <si>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</si>
  <si>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</si>
  <si>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</si>
  <si>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</si>
  <si>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</si>
  <si>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</si>
  <si>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</si>
  <si>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</si>
  <si>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</si>
  <si>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</si>
  <si>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</si>
  <si>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</si>
  <si>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</si>
  <si>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</si>
  <si>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</si>
  <si>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</si>
  <si>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</si>
  <si>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</si>
  <si>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</si>
  <si>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</si>
  <si>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</si>
  <si>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</si>
  <si>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</si>
  <si>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</si>
  <si>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</si>
  <si>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</si>
  <si>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</si>
  <si>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</si>
  <si>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</si>
  <si>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</si>
  <si>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</si>
  <si>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</si>
  <si>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</si>
  <si>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</si>
  <si>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</si>
  <si>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</si>
  <si>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</si>
  <si>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</si>
  <si>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</si>
  <si>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</si>
  <si>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</si>
  <si>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</si>
  <si>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</si>
  <si>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</si>
  <si>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</si>
  <si>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</si>
  <si>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</si>
  <si>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</si>
  <si>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</si>
  <si>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</si>
  <si>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</si>
  <si>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</si>
  <si>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</si>
  <si>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</si>
  <si>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</si>
  <si>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</si>
  <si>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</si>
  <si>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</si>
  <si>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</si>
  <si>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</si>
  <si>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</si>
  <si>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</si>
  <si>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</si>
  <si>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</si>
  <si>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</si>
  <si>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</si>
  <si>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</si>
  <si>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</si>
  <si>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</si>
  <si>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</si>
  <si>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</si>
  <si>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</si>
  <si>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</si>
  <si>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</si>
  <si>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</si>
  <si>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</si>
  <si>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</si>
  <si>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</si>
  <si>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</si>
  <si>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</si>
  <si>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</si>
  <si>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</si>
  <si>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</si>
  <si>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</si>
  <si>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</si>
  <si>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</si>
  <si>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</si>
  <si>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</si>
  <si>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</si>
  <si>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</si>
  <si>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</si>
  <si>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</si>
  <si>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</si>
  <si>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</si>
  <si>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</si>
  <si>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</si>
  <si>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</si>
  <si>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</si>
  <si>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</si>
  <si>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</si>
  <si>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</si>
  <si>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</si>
  <si>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</si>
  <si>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</si>
  <si>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</si>
  <si>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</si>
  <si>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</si>
  <si>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</si>
  <si>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</si>
  <si>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</si>
  <si>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</si>
  <si>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</si>
  <si>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</si>
  <si>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</si>
  <si>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</si>
  <si>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</si>
  <si>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</si>
  <si>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</si>
  <si>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</si>
  <si>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</si>
  <si>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</si>
  <si>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</si>
  <si>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</si>
  <si>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</si>
  <si>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</si>
  <si>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</si>
  <si>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</si>
  <si>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</si>
  <si>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</si>
  <si>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</si>
  <si>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</si>
  <si>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</si>
  <si>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</si>
  <si>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</si>
  <si>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</si>
  <si>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</si>
  <si>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</si>
  <si>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</si>
  <si>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</si>
  <si>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</si>
  <si>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</si>
  <si>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</si>
  <si>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</si>
  <si>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</si>
  <si>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</si>
  <si>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</si>
  <si>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</si>
  <si>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</si>
  <si>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</si>
  <si>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</si>
  <si>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</si>
  <si>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</si>
  <si>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</si>
  <si>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</si>
  <si>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</si>
  <si>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</si>
  <si>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</si>
  <si>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</si>
  <si>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</si>
  <si>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</si>
  <si>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</si>
  <si>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</si>
  <si>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</si>
  <si>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</si>
  <si>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</si>
  <si>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</si>
  <si>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</si>
  <si>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</si>
  <si>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</si>
  <si>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</si>
  <si>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</si>
  <si>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</si>
  <si>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</si>
  <si>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</si>
  <si>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</si>
  <si>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</si>
  <si>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</si>
  <si>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</si>
  <si>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</si>
  <si>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</si>
  <si>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</si>
  <si>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</si>
  <si>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</si>
  <si>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</si>
  <si>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</si>
  <si>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</si>
  <si>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</si>
  <si>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</si>
  <si>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</si>
  <si>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</si>
  <si>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</si>
  <si>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</si>
  <si>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</si>
  <si>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</si>
  <si>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</si>
  <si>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</si>
  <si>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</si>
  <si>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</si>
  <si>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</si>
  <si>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</si>
  <si>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</si>
  <si>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</si>
  <si>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</si>
  <si>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</si>
  <si>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</si>
  <si>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</si>
  <si>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</si>
  <si>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</si>
  <si>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</si>
  <si>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</si>
  <si>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</si>
  <si>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</si>
  <si>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</si>
  <si>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</si>
  <si>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</si>
  <si>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</si>
  <si>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</si>
  <si>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</si>
  <si>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</si>
  <si>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</si>
  <si>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</si>
  <si>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</si>
  <si>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</si>
  <si>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</si>
  <si>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</si>
  <si>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</si>
  <si>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</si>
  <si>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</si>
  <si>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</si>
  <si>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</si>
  <si>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</si>
  <si>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</si>
  <si>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</si>
  <si>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</si>
  <si>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</si>
  <si>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</si>
  <si>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</si>
  <si>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</si>
  <si>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</si>
  <si>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</si>
  <si>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</si>
  <si>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</si>
  <si>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</si>
  <si>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</si>
  <si>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</si>
  <si>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</si>
  <si>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</si>
  <si>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</si>
  <si>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</si>
  <si>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</si>
  <si>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</si>
  <si>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</si>
  <si>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</si>
  <si>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</si>
  <si>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</si>
  <si>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</si>
  <si>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</si>
  <si>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</si>
  <si>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</si>
  <si>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</si>
  <si>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</si>
  <si>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</si>
  <si>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</si>
  <si>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</si>
  <si>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</si>
  <si>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</si>
  <si>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</si>
  <si>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</si>
  <si>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</si>
  <si>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</si>
  <si>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</si>
  <si>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</si>
  <si>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</si>
  <si>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</si>
  <si>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</si>
  <si>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</si>
  <si>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</si>
  <si>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</si>
  <si>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</si>
  <si>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</si>
  <si>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</si>
  <si>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</si>
  <si>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</si>
  <si>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</si>
  <si>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</si>
  <si>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</si>
  <si>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</si>
  <si>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</si>
  <si>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</si>
  <si>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</si>
  <si>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</si>
  <si>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</si>
  <si>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</si>
  <si>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</si>
  <si>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</si>
  <si>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</si>
  <si>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</si>
  <si>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</si>
  <si>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</si>
  <si>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</si>
  <si>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</si>
  <si>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</si>
  <si>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</si>
  <si>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</si>
  <si>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</si>
  <si>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</si>
  <si>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</si>
  <si>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</si>
  <si>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</si>
  <si>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</si>
  <si>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</si>
  <si>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</si>
  <si>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</si>
  <si>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</si>
  <si>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</si>
  <si>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</si>
  <si>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</si>
  <si>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</si>
  <si>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</si>
  <si>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</si>
  <si>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</si>
  <si>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</si>
  <si>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</si>
  <si>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</si>
  <si>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</si>
  <si>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</si>
  <si>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</si>
  <si>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</si>
  <si>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</si>
  <si>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</si>
  <si>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</si>
  <si>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</si>
  <si>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</si>
  <si>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</si>
  <si>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</si>
  <si>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</si>
  <si>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</si>
  <si>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</si>
  <si>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</si>
  <si>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</si>
  <si>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</si>
  <si>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</si>
  <si>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</si>
  <si>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</si>
  <si>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</si>
  <si>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</si>
  <si>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</si>
  <si>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</si>
  <si>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</si>
  <si>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</si>
  <si>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</si>
  <si>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</si>
  <si>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</si>
  <si>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</si>
  <si>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</si>
  <si>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</si>
  <si>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</si>
  <si>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</si>
  <si>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</si>
  <si>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</si>
  <si>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</si>
  <si>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</si>
  <si>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</si>
  <si>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</si>
  <si>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</si>
  <si>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</si>
  <si>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</si>
  <si>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</si>
  <si>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</si>
  <si>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</si>
  <si>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</si>
  <si>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</si>
  <si>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</si>
  <si>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</si>
  <si>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</si>
  <si>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</si>
  <si>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</si>
  <si>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</si>
  <si>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</si>
  <si>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</si>
  <si>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</si>
  <si>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</si>
  <si>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</si>
  <si>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</si>
  <si>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</si>
  <si>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</si>
  <si>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</si>
  <si>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</si>
  <si>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</si>
  <si>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</si>
  <si>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</si>
  <si>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</si>
  <si>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</si>
  <si>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</si>
  <si>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</si>
  <si>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</si>
  <si>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</si>
  <si>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</si>
  <si>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</si>
  <si>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</si>
  <si>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</si>
  <si>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</si>
  <si>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</si>
  <si>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</si>
  <si>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</si>
  <si>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</si>
  <si>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</si>
  <si>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</si>
  <si>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</si>
  <si>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</si>
  <si>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</si>
  <si>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</si>
  <si>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</si>
  <si>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</si>
  <si>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</si>
  <si>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</si>
  <si>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</si>
  <si>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</si>
  <si>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</si>
  <si>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</si>
  <si>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</si>
  <si>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</si>
  <si>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</si>
  <si>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</si>
  <si>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</si>
  <si>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</si>
  <si>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</si>
  <si>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</si>
  <si>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</si>
  <si>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</si>
  <si>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</si>
  <si>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</si>
  <si>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</si>
  <si>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</si>
  <si>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</si>
  <si>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</si>
  <si>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</si>
  <si>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</si>
  <si>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</si>
  <si>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</si>
  <si>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</si>
  <si>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</si>
  <si>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</si>
  <si>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</si>
  <si>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</si>
  <si>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</si>
  <si>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</si>
  <si>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</si>
  <si>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</si>
  <si>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</si>
  <si>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</si>
  <si>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</si>
  <si>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</si>
  <si>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</si>
  <si>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</si>
  <si>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</si>
  <si>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</si>
  <si>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</si>
  <si>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</si>
  <si>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</si>
  <si>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</si>
  <si>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</si>
  <si>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</si>
  <si>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</si>
  <si>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</si>
  <si>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</si>
  <si>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</si>
  <si>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</si>
  <si>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</si>
  <si>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</si>
  <si>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</si>
  <si>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</si>
  <si>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</si>
  <si>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</si>
  <si>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</si>
  <si>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</si>
  <si>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</si>
  <si>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</si>
  <si>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</si>
  <si>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</si>
  <si>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</si>
  <si>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</si>
  <si>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</si>
  <si>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</si>
  <si>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</si>
  <si>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</si>
  <si>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</si>
  <si>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</si>
  <si>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</si>
  <si>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</si>
  <si>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</si>
  <si>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</si>
  <si>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</si>
  <si>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</si>
  <si>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</si>
  <si>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</si>
  <si>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</si>
  <si>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</si>
  <si>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</si>
  <si>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</si>
  <si>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</si>
  <si>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</si>
  <si>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</si>
  <si>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</si>
  <si>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</si>
  <si>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</si>
  <si>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</si>
  <si>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</si>
  <si>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</si>
  <si>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</si>
  <si>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</si>
  <si>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</si>
  <si>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</si>
  <si>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</si>
  <si>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</si>
  <si>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</si>
  <si>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</si>
  <si>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</si>
  <si>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</si>
  <si>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</si>
  <si>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</si>
  <si>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</si>
  <si>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</si>
  <si>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</si>
  <si>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</si>
  <si>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</si>
  <si>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</si>
  <si>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</si>
  <si>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</si>
  <si>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</si>
  <si>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</si>
  <si>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</si>
  <si>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</si>
  <si>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</si>
  <si>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</si>
  <si>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</si>
  <si>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</si>
  <si>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</si>
  <si>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</si>
  <si>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</si>
  <si>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</si>
  <si>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</si>
  <si>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</si>
  <si>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</si>
  <si>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</si>
  <si>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</si>
  <si>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</si>
  <si>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</si>
  <si>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</si>
  <si>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</si>
  <si>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</si>
  <si>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</si>
  <si>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</si>
  <si>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</si>
  <si>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</si>
  <si>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</si>
  <si>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</si>
  <si>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</si>
  <si>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</si>
  <si>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</si>
  <si>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</si>
  <si>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</si>
  <si>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</si>
  <si>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</si>
  <si>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</si>
  <si>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</si>
  <si>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</si>
  <si>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</si>
  <si>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</si>
  <si>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</si>
  <si>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</si>
  <si>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</si>
  <si>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</si>
  <si>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</si>
  <si>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</si>
  <si>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</si>
  <si>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</si>
  <si>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</si>
  <si>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</si>
  <si>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</si>
  <si>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</si>
  <si>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</si>
  <si>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</si>
  <si>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</si>
  <si>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</si>
  <si>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</si>
  <si>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</si>
  <si>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</si>
  <si>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</si>
  <si>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</si>
  <si>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</si>
  <si>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</si>
  <si>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</si>
  <si>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</si>
  <si>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</si>
  <si>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</si>
  <si>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</si>
  <si>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</si>
  <si>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</si>
  <si>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</si>
  <si>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</si>
  <si>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</si>
  <si>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</si>
  <si>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</si>
  <si>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</si>
  <si>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</si>
  <si>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</si>
  <si>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</si>
  <si>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</si>
  <si>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</si>
  <si>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</si>
  <si>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</si>
  <si>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</si>
  <si>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</si>
  <si>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</si>
  <si>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</si>
  <si>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</si>
  <si>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</si>
  <si>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</si>
  <si>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</si>
  <si>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</si>
  <si>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</si>
  <si>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</si>
  <si>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</si>
  <si>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</si>
  <si>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</si>
  <si>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</si>
  <si>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</si>
  <si>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</si>
  <si>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</si>
  <si>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</si>
  <si>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</si>
  <si>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</si>
  <si>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</si>
  <si>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</si>
  <si>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</si>
  <si>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</si>
  <si>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</si>
  <si>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</si>
  <si>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</si>
  <si>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</si>
  <si>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</si>
  <si>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</si>
  <si>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</si>
  <si>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</si>
  <si>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</si>
  <si>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</si>
  <si>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</si>
  <si>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</si>
  <si>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</si>
  <si>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</si>
  <si>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</si>
  <si>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</si>
  <si>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</si>
  <si>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</si>
  <si>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</si>
  <si>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</si>
  <si>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</si>
  <si>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</si>
  <si>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</si>
  <si>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</si>
  <si>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</si>
  <si>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</si>
  <si>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</si>
  <si>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</si>
  <si>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</si>
  <si>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</si>
  <si>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</si>
  <si>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</si>
  <si>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</si>
  <si>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</si>
  <si>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</si>
  <si>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</si>
  <si>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</si>
  <si>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</si>
  <si>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</si>
  <si>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</si>
  <si>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</si>
  <si>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</si>
  <si>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</si>
  <si>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</si>
  <si>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</si>
  <si>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</si>
  <si>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</si>
  <si>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</si>
  <si>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</si>
  <si>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</si>
  <si>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</si>
  <si>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</si>
  <si>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</si>
  <si>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</si>
  <si>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</si>
  <si>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</si>
  <si>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</si>
  <si>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</si>
  <si>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</si>
  <si>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</si>
  <si>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</si>
  <si>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</si>
  <si>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</si>
  <si>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</si>
  <si>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</si>
  <si>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</si>
  <si>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</si>
  <si>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</si>
  <si>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</si>
  <si>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</si>
  <si>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</si>
  <si>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</si>
  <si>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</si>
  <si>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</si>
  <si>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</si>
  <si>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</si>
  <si>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</si>
  <si>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</si>
  <si>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</si>
  <si>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</si>
  <si>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</si>
  <si>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</si>
  <si>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</si>
  <si>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</si>
  <si>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</si>
  <si>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</si>
  <si>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</si>
  <si>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</si>
  <si>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</si>
  <si>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</si>
  <si>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</si>
  <si>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</si>
  <si>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</si>
  <si>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</si>
  <si>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</si>
  <si>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</si>
  <si>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</si>
  <si>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</si>
  <si>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</si>
  <si>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</si>
  <si>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</si>
  <si>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</si>
  <si>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</si>
  <si>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</si>
  <si>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</si>
  <si>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</si>
  <si>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</si>
  <si>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</si>
  <si>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</si>
  <si>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</si>
  <si>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</si>
  <si>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</si>
  <si>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</si>
  <si>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</si>
  <si>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</si>
  <si>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</si>
  <si>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</si>
  <si>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</si>
  <si>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</si>
  <si>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</si>
  <si>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</si>
  <si>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</si>
  <si>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</si>
  <si>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</si>
  <si>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</si>
  <si>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</si>
  <si>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</si>
  <si>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</si>
  <si>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</si>
  <si>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</si>
  <si>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</si>
  <si>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</si>
  <si>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</si>
  <si>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</si>
  <si>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</si>
  <si>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</si>
  <si>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</si>
  <si>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</si>
  <si>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</si>
  <si>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</si>
  <si>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</si>
  <si>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</si>
  <si>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</si>
  <si>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</si>
  <si>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</si>
  <si>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</si>
  <si>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</si>
  <si>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</si>
  <si>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</si>
  <si>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</si>
  <si>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</si>
  <si>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</si>
  <si>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</si>
  <si>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</si>
  <si>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</si>
  <si>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</si>
  <si>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</si>
  <si>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</si>
  <si>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</si>
  <si>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</si>
  <si>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</si>
  <si>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</si>
  <si>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</si>
  <si>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</si>
  <si>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</si>
  <si>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</si>
  <si>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</si>
  <si>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</si>
  <si>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</si>
  <si>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</si>
  <si>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</si>
  <si>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</si>
  <si>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</si>
  <si>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</si>
  <si>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</si>
  <si>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</si>
  <si>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</si>
  <si>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</si>
  <si>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</si>
  <si>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</si>
  <si>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</si>
  <si>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</si>
  <si>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</si>
  <si>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</si>
  <si>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</si>
  <si>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</si>
  <si>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</si>
  <si>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</si>
  <si>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</si>
  <si>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</si>
  <si>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</si>
  <si>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</si>
  <si>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</si>
  <si>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</si>
  <si>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</si>
  <si>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</si>
  <si>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</si>
  <si>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</si>
  <si>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</si>
  <si>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</si>
  <si>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</si>
  <si>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</si>
  <si>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</si>
  <si>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</si>
  <si>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</si>
  <si>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</si>
  <si>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</si>
  <si>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</si>
  <si>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</si>
  <si>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</si>
  <si>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</si>
  <si>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</si>
  <si>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</si>
  <si>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</si>
  <si>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</si>
  <si>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</si>
  <si>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</si>
  <si>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</si>
  <si>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</si>
  <si>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</si>
  <si>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</si>
  <si>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</si>
  <si>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</si>
  <si>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</si>
  <si>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</si>
  <si>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</si>
  <si>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</si>
  <si>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</si>
  <si>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</si>
  <si>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</si>
  <si>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</si>
  <si>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</si>
  <si>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</si>
  <si>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</si>
  <si>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</si>
  <si>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</si>
  <si>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</si>
  <si>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</si>
  <si>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</si>
  <si>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</si>
  <si>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</si>
  <si>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</si>
  <si>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</si>
  <si>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</si>
  <si>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</si>
  <si>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</si>
  <si>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</si>
  <si>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</si>
  <si>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</si>
  <si>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</si>
  <si>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</si>
  <si>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</si>
  <si>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</si>
  <si>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</si>
  <si>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</si>
  <si>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</si>
  <si>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</si>
  <si>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</si>
  <si>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</si>
  <si>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</si>
  <si>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</si>
  <si>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</si>
  <si>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</si>
  <si>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</si>
  <si>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</si>
  <si>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</si>
  <si>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</si>
  <si>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</si>
  <si>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</si>
  <si>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</si>
  <si>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</si>
  <si>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</si>
  <si>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</si>
  <si>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</si>
  <si>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</si>
  <si>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</si>
  <si>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</si>
  <si>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</si>
  <si>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</si>
  <si>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</si>
  <si>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</si>
  <si>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</si>
  <si>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</si>
  <si>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</si>
  <si>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</si>
  <si>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</si>
  <si>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</si>
  <si>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</si>
  <si>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</si>
  <si>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</si>
  <si>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</si>
  <si>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</si>
  <si>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</si>
  <si>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</si>
  <si>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</si>
  <si>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</si>
  <si>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</si>
  <si>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</si>
  <si>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</si>
  <si>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</si>
  <si>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</si>
  <si>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</si>
  <si>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</si>
  <si>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</si>
  <si>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</si>
  <si>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</si>
  <si>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</si>
  <si>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</si>
  <si>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</si>
  <si>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</si>
  <si>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</si>
  <si>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</si>
  <si>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</si>
  <si>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</si>
  <si>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</si>
  <si>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</si>
  <si>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</si>
  <si>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</si>
  <si>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</si>
  <si>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</si>
  <si>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</si>
  <si>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</si>
  <si>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</si>
  <si>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</si>
  <si>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</si>
  <si>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</si>
  <si>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</si>
  <si>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</si>
  <si>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</si>
  <si>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</si>
  <si>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</si>
  <si>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</si>
  <si>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</si>
  <si>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</si>
  <si>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</si>
  <si>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</si>
  <si>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</si>
  <si>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</si>
  <si>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</si>
  <si>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</si>
  <si>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</si>
  <si>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</si>
  <si>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</si>
  <si>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</si>
  <si>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</si>
  <si>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</si>
  <si>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</si>
  <si>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</si>
  <si>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</si>
  <si>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</si>
  <si>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</si>
  <si>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</si>
  <si>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</si>
  <si>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</si>
  <si>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</si>
  <si>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</si>
  <si>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</si>
  <si>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</si>
  <si>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</si>
  <si>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</si>
  <si>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</si>
  <si>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</si>
  <si>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</si>
  <si>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</si>
  <si>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</si>
  <si>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</si>
  <si>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</si>
  <si>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</si>
  <si>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</si>
  <si>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</si>
  <si>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</si>
  <si>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</si>
  <si>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</si>
  <si>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</si>
  <si>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</si>
  <si>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</si>
  <si>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</si>
  <si>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</si>
  <si>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</si>
  <si>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</si>
  <si>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</si>
  <si>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</si>
  <si>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</si>
  <si>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</si>
  <si>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</si>
  <si>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</si>
  <si>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</si>
  <si>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</si>
  <si>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</si>
  <si>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</si>
  <si>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</si>
  <si>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</si>
  <si>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</si>
  <si>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</si>
  <si>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</si>
  <si>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</si>
  <si>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</si>
  <si>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</si>
  <si>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</si>
  <si>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</si>
  <si>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</si>
  <si>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</si>
  <si>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</si>
  <si>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</si>
  <si>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</si>
  <si>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</si>
  <si>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</si>
  <si>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</si>
  <si>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</si>
  <si>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</si>
  <si>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</si>
  <si>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</si>
  <si>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</si>
  <si>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</si>
  <si>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</si>
  <si>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</si>
  <si>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</si>
  <si>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</si>
  <si>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</si>
  <si>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</si>
  <si>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</si>
  <si>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</si>
  <si>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</si>
  <si>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</si>
  <si>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</si>
  <si>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</si>
  <si>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</si>
  <si>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</si>
  <si>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</si>
  <si>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</si>
  <si>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</si>
  <si>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</si>
  <si>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</si>
  <si>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</si>
  <si>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</si>
  <si>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</si>
  <si>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</si>
  <si>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</si>
  <si>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</si>
  <si>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</si>
  <si>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</si>
  <si>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</si>
  <si>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</si>
  <si>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</si>
  <si>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</si>
  <si>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</si>
  <si>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</si>
  <si>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</si>
  <si>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</si>
  <si>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</si>
  <si>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</si>
  <si>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</si>
  <si>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</si>
  <si>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</si>
  <si>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</si>
  <si>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</si>
  <si>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</si>
  <si>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</si>
  <si>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</si>
  <si>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</si>
  <si>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</si>
  <si>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</si>
  <si>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</si>
  <si>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</si>
  <si>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</si>
  <si>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</si>
  <si>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</si>
  <si>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</si>
  <si>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</si>
  <si>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</si>
  <si>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</si>
  <si>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</si>
  <si>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</si>
  <si>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</si>
  <si>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</si>
  <si>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</si>
  <si>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</si>
  <si>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</si>
  <si>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</si>
  <si>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</si>
  <si>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</si>
  <si>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</si>
  <si>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</si>
  <si>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</si>
  <si>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</si>
  <si>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</si>
  <si>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</si>
  <si>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</si>
  <si>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</si>
  <si>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</si>
  <si>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</si>
  <si>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</si>
  <si>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</si>
  <si>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</si>
  <si>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</si>
  <si>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</si>
  <si>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</si>
  <si>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</si>
  <si>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</si>
  <si>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</si>
  <si>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</si>
  <si>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</si>
  <si>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</si>
  <si>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</si>
  <si>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</si>
  <si>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</si>
  <si>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</si>
  <si>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</si>
  <si>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</si>
  <si>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</si>
  <si>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</si>
  <si>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</si>
  <si>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</si>
  <si>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</si>
  <si>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</si>
  <si>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</si>
  <si>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</si>
  <si>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</si>
  <si>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</si>
  <si>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</si>
  <si>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</si>
  <si>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</si>
  <si>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</si>
  <si>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</si>
  <si>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</si>
  <si>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</si>
  <si>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</si>
  <si>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</si>
  <si>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</si>
  <si>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</si>
  <si>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</si>
  <si>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</si>
  <si>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</si>
  <si>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</si>
  <si>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</si>
  <si>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</si>
  <si>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</si>
  <si>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</si>
  <si>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</si>
  <si>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</si>
  <si>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</si>
  <si>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</si>
  <si>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</si>
  <si>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</si>
  <si>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</si>
  <si>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</si>
  <si>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</si>
  <si>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</si>
  <si>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</si>
  <si>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</si>
  <si>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</si>
  <si>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</si>
  <si>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</si>
  <si>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</si>
  <si>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</si>
  <si>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</si>
  <si>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</si>
  <si>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</si>
  <si>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</si>
  <si>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</si>
  <si>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</si>
  <si>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</si>
  <si>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</si>
  <si>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</si>
  <si>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</si>
  <si>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</si>
  <si>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</si>
  <si>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</si>
  <si>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</si>
  <si>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</si>
  <si>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</si>
  <si>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</si>
  <si>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</si>
  <si>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</si>
  <si>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</si>
  <si>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</si>
  <si>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</si>
  <si>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</si>
  <si>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</si>
  <si>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</si>
  <si>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</si>
  <si>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</si>
  <si>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</si>
  <si>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</si>
  <si>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</si>
  <si>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</si>
  <si>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</si>
  <si>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</si>
  <si>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</si>
  <si>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</si>
  <si>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</si>
  <si>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</si>
  <si>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</si>
  <si>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</si>
  <si>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</si>
  <si>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</si>
  <si>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</si>
  <si>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</si>
  <si>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</si>
  <si>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</si>
  <si>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</si>
  <si>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</si>
  <si>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</si>
  <si>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</si>
  <si>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</si>
  <si>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</si>
  <si>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</si>
  <si>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</si>
  <si>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</si>
  <si>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</si>
  <si>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</si>
  <si>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</si>
  <si>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</si>
  <si>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</si>
  <si>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</si>
  <si>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</si>
  <si>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</si>
  <si>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</si>
  <si>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</si>
  <si>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</si>
  <si>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</si>
  <si>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</si>
  <si>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</si>
  <si>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</si>
  <si>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</si>
  <si>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</si>
  <si>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</si>
  <si>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</si>
  <si>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</si>
  <si>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</si>
  <si>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</si>
  <si>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</si>
  <si>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</si>
  <si>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</si>
  <si>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</si>
  <si>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</si>
  <si>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</si>
  <si>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</si>
  <si>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</si>
  <si>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</si>
  <si>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</si>
  <si>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</si>
  <si>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</si>
  <si>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</si>
  <si>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</si>
  <si>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</si>
  <si>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</si>
  <si>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</si>
  <si>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</si>
  <si>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</si>
  <si>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</si>
  <si>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</si>
  <si>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</si>
  <si>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</si>
  <si>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</si>
  <si>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</si>
  <si>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</si>
  <si>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</si>
  <si>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</si>
  <si>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</si>
  <si>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</si>
  <si>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</si>
  <si>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</si>
  <si>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</si>
  <si>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</si>
  <si>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</si>
  <si>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</si>
  <si>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</si>
  <si>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</si>
  <si>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</si>
  <si>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</si>
  <si>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</si>
  <si>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</si>
  <si>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</si>
  <si>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</si>
  <si>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</si>
  <si>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</si>
  <si>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</si>
  <si>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</si>
  <si>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</si>
  <si>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</si>
  <si>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</si>
  <si>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</si>
  <si>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</si>
  <si>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</si>
  <si>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</si>
  <si>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</si>
  <si>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</si>
  <si>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</si>
  <si>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</si>
  <si>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</si>
  <si>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</si>
  <si>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</si>
  <si>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</si>
  <si>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</si>
  <si>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</si>
  <si>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</si>
  <si>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</si>
  <si>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</si>
  <si>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</si>
  <si>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</si>
  <si>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</si>
  <si>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</si>
  <si>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</si>
  <si>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</si>
  <si>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</si>
  <si>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</si>
  <si>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</si>
  <si>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</si>
  <si>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</si>
  <si>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</si>
  <si>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</si>
  <si>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</si>
  <si>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</si>
  <si>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</si>
  <si>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</si>
  <si>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</si>
  <si>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</si>
  <si>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</si>
  <si>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</si>
  <si>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</si>
  <si>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</si>
  <si>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</si>
  <si>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</si>
  <si>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</si>
  <si>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</si>
  <si>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</si>
  <si>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</si>
  <si>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</si>
  <si>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</si>
  <si>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</si>
  <si>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</si>
  <si>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</si>
  <si>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</si>
  <si>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</si>
  <si>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</si>
  <si>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</si>
  <si>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</si>
  <si>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</si>
  <si>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</si>
  <si>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</si>
  <si>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</si>
  <si>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</si>
  <si>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</si>
  <si>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</si>
  <si>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</si>
  <si>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</si>
  <si>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</si>
  <si>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</si>
  <si>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</si>
  <si>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</si>
  <si>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</si>
  <si>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</si>
  <si>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</si>
  <si>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</si>
  <si>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</si>
  <si>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</si>
  <si>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</si>
  <si>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</si>
  <si>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</si>
  <si>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</si>
  <si>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</si>
  <si>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</si>
  <si>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</si>
  <si>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</si>
  <si>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</si>
  <si>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</si>
  <si>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</si>
  <si>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</si>
  <si>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</si>
  <si>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</si>
  <si>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</si>
  <si>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</si>
  <si>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</si>
  <si>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</si>
  <si>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</si>
  <si>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</si>
  <si>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</si>
  <si>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</si>
  <si>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</si>
  <si>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</si>
  <si>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</si>
  <si>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</si>
  <si>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</si>
  <si>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</si>
  <si>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</si>
  <si>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</si>
  <si>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</si>
  <si>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</si>
  <si>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</si>
  <si>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</si>
  <si>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</si>
  <si>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</si>
  <si>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</si>
  <si>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</si>
  <si>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</si>
  <si>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</si>
  <si>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</si>
  <si>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</si>
  <si>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</si>
  <si>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</si>
  <si>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</si>
  <si>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</si>
  <si>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</si>
  <si>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</si>
  <si>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</si>
  <si>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</si>
  <si>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</si>
  <si>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</si>
  <si>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</si>
  <si>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</si>
  <si>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</si>
  <si>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</si>
  <si>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</si>
  <si>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</si>
  <si>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</si>
  <si>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</si>
  <si>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</si>
  <si>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</si>
  <si>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</si>
  <si>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</si>
  <si>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</si>
  <si>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</si>
  <si>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</si>
  <si>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</si>
  <si>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</si>
  <si>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</si>
  <si>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</si>
  <si>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</si>
  <si>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</si>
  <si>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</si>
  <si>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</si>
  <si>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</si>
  <si>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</si>
  <si>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</si>
  <si>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</si>
  <si>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</si>
  <si>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</si>
  <si>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</si>
  <si>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</si>
  <si>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</si>
  <si>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</si>
  <si>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</si>
  <si>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</si>
  <si>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</si>
  <si>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</si>
  <si>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</si>
  <si>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</si>
  <si>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</si>
  <si>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</si>
  <si>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</si>
  <si>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</si>
  <si>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</si>
  <si>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</si>
  <si>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</si>
  <si>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</si>
  <si>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</si>
  <si>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</si>
  <si>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</si>
  <si>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</si>
  <si>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</si>
  <si>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</si>
  <si>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</si>
  <si>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</si>
  <si>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</si>
  <si>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</si>
  <si>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</si>
  <si>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</si>
  <si>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</si>
  <si>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</si>
  <si>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</si>
  <si>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</si>
  <si>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</si>
  <si>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</si>
  <si>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</si>
  <si>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</si>
  <si>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</si>
  <si>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</si>
  <si>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</si>
  <si>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</si>
  <si>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</si>
  <si>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</si>
  <si>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</si>
  <si>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</si>
  <si>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</si>
  <si>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</si>
  <si>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</si>
  <si>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</si>
  <si>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</si>
  <si>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</si>
  <si>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</si>
  <si>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</si>
  <si>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</si>
  <si>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</si>
  <si>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</si>
  <si>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</si>
  <si>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</si>
  <si>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</si>
  <si>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</si>
  <si>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</si>
  <si>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</si>
  <si>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</si>
  <si>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</si>
  <si>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</si>
  <si>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</si>
  <si>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</si>
  <si>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</si>
  <si>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</si>
  <si>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</si>
  <si>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</si>
  <si>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</si>
  <si>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</si>
  <si>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</si>
  <si>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</si>
  <si>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</si>
  <si>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</si>
  <si>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</si>
  <si>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</si>
  <si>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</si>
  <si>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</si>
  <si>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</si>
  <si>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</si>
  <si>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</si>
  <si>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</si>
  <si>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</si>
  <si>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</si>
  <si>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</si>
  <si>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</si>
  <si>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</si>
  <si>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</si>
  <si>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</si>
  <si>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</si>
  <si>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</si>
  <si>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</si>
  <si>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</si>
  <si>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</si>
  <si>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</si>
  <si>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</si>
  <si>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</si>
  <si>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</si>
  <si>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</si>
  <si>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</si>
  <si>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</si>
  <si>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</si>
  <si>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</si>
  <si>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</si>
  <si>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</si>
  <si>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</si>
  <si>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</si>
  <si>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</si>
  <si>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</si>
  <si>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</si>
  <si>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</si>
  <si>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</si>
  <si>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</si>
  <si>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</si>
  <si>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</si>
  <si>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</si>
  <si>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</si>
  <si>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</si>
  <si>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</si>
  <si>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</si>
  <si>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</si>
  <si>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</si>
  <si>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</si>
  <si>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</si>
  <si>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</si>
  <si>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</si>
  <si>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</si>
  <si>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</si>
  <si>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</si>
  <si>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</si>
  <si>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</si>
  <si>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</si>
  <si>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</si>
  <si>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</si>
  <si>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</si>
  <si>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</si>
  <si>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</si>
  <si>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</si>
  <si>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</si>
  <si>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</si>
  <si>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</si>
  <si>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</si>
  <si>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</si>
  <si>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</si>
  <si>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</si>
  <si>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</si>
  <si>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</si>
  <si>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</si>
  <si>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</si>
  <si>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</si>
  <si>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</si>
  <si>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</si>
  <si>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</si>
  <si>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</si>
  <si>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</si>
  <si>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</si>
  <si>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</si>
  <si>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</si>
  <si>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</si>
  <si>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</si>
  <si>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</si>
  <si>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</si>
  <si>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</si>
  <si>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</si>
  <si>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</si>
  <si>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</si>
  <si>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</si>
  <si>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</si>
  <si>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</si>
  <si>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</si>
  <si>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</si>
  <si>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</si>
  <si>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</si>
  <si>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</si>
  <si>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</si>
  <si>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</si>
  <si>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</si>
  <si>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</si>
  <si>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</si>
  <si>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</si>
  <si>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</si>
  <si>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</si>
  <si>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</si>
  <si>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</si>
  <si>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</si>
  <si>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</si>
  <si>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</si>
  <si>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</si>
  <si>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</si>
  <si>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</si>
  <si>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</si>
  <si>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</si>
  <si>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</si>
  <si>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</si>
  <si>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</si>
  <si>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</si>
  <si>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</si>
  <si>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</si>
  <si>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</si>
  <si>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</si>
  <si>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</si>
  <si>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</si>
  <si>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</si>
  <si>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</si>
  <si>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</si>
  <si>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</si>
  <si>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</si>
  <si>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</si>
  <si>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</si>
  <si>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</si>
  <si>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</si>
  <si>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</si>
  <si>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</si>
  <si>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</si>
  <si>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</si>
  <si>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</si>
  <si>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</si>
  <si>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</si>
  <si>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</si>
  <si>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</si>
  <si>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</si>
  <si>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</si>
  <si>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</si>
  <si>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</si>
  <si>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</si>
  <si>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</si>
  <si>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</si>
  <si>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</si>
  <si>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</si>
  <si>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</si>
  <si>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</si>
  <si>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</si>
  <si>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</si>
  <si>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</si>
  <si>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</si>
  <si>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</si>
  <si>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</si>
  <si>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</si>
  <si>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</si>
  <si>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</si>
  <si>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</si>
  <si>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</si>
  <si>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</si>
  <si>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</si>
  <si>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</si>
  <si>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</si>
  <si>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</si>
  <si>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</si>
  <si>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</si>
  <si>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</si>
  <si>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</si>
  <si>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</si>
  <si>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</si>
  <si>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</si>
  <si>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</si>
  <si>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</si>
  <si>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</si>
  <si>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</si>
  <si>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</si>
  <si>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</si>
  <si>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</si>
  <si>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</si>
  <si>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</si>
  <si>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</si>
  <si>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</si>
  <si>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</si>
  <si>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</si>
  <si>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</si>
  <si>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</si>
  <si>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</si>
  <si>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</si>
  <si>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</si>
  <si>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</si>
  <si>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</si>
  <si>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</si>
  <si>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</si>
  <si>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</si>
  <si>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</si>
  <si>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</si>
  <si>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</si>
  <si>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</si>
  <si>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</si>
  <si>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</si>
  <si>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</si>
  <si>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</si>
  <si>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</si>
  <si>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</si>
  <si>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</si>
  <si>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</si>
  <si>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</si>
  <si>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</si>
  <si>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</si>
  <si>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</si>
  <si>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</si>
  <si>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</si>
  <si>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</si>
  <si>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</si>
  <si>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</si>
  <si>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</si>
  <si>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</si>
  <si>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</si>
  <si>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</si>
  <si>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</si>
  <si>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</si>
  <si>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</si>
  <si>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</si>
  <si>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</si>
  <si>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</si>
  <si>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</si>
  <si>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</si>
  <si>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</si>
  <si>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</si>
  <si>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</si>
  <si>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</si>
  <si>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</si>
  <si>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</si>
  <si>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</si>
  <si>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</si>
  <si>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</si>
  <si>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</si>
  <si>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</si>
  <si>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</si>
  <si>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</si>
  <si>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</si>
  <si>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</si>
  <si>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</si>
  <si>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</si>
  <si>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</si>
  <si>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</si>
  <si>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</si>
  <si>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</si>
  <si>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</si>
  <si>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</si>
  <si>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</si>
  <si>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</si>
  <si>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</si>
  <si>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</si>
  <si>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</si>
  <si>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</si>
  <si>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</si>
  <si>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</si>
  <si>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</si>
  <si>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</si>
  <si>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</si>
  <si>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</si>
  <si>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</si>
  <si>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</si>
  <si>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</si>
  <si>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</si>
  <si>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</si>
  <si>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</si>
  <si>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</si>
  <si>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</si>
  <si>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</si>
  <si>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</si>
  <si>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</si>
  <si>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</si>
  <si>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</si>
  <si>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</si>
  <si>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</si>
  <si>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</si>
  <si>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</si>
  <si>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</si>
  <si>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</si>
  <si>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</si>
  <si>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</si>
  <si>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</si>
  <si>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</si>
  <si>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</si>
  <si>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</si>
  <si>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</si>
  <si>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</si>
  <si>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</si>
  <si>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</si>
  <si>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</si>
  <si>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</si>
  <si>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</si>
  <si>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</si>
  <si>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</si>
  <si>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</si>
  <si>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</si>
  <si>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</si>
  <si>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</si>
  <si>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</si>
  <si>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</si>
  <si>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</si>
  <si>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</si>
  <si>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</si>
  <si>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</si>
  <si>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</si>
  <si>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</si>
  <si>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</si>
  <si>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</si>
  <si>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</si>
  <si>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</si>
  <si>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</si>
  <si>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</si>
  <si>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</si>
  <si>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</si>
  <si>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</si>
  <si>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</si>
  <si>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</si>
  <si>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</si>
  <si>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</si>
  <si>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</si>
  <si>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</si>
  <si>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</si>
  <si>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</si>
  <si>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</si>
  <si>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</si>
  <si>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</si>
  <si>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</si>
  <si>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</si>
  <si>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</si>
  <si>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</si>
  <si>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</si>
  <si>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</si>
  <si>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</si>
  <si>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</si>
  <si>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</si>
  <si>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</si>
  <si>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</si>
  <si>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</si>
  <si>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</si>
  <si>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</si>
  <si>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</si>
  <si>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</si>
  <si>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</si>
  <si>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</si>
  <si>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</si>
  <si>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</si>
  <si>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</si>
  <si>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</si>
  <si>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</si>
  <si>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</si>
  <si>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</si>
  <si>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</si>
  <si>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</si>
  <si>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</si>
  <si>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</si>
  <si>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</si>
  <si>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</si>
  <si>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</si>
  <si>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</si>
  <si>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</si>
  <si>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</si>
  <si>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</si>
  <si>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</si>
  <si>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</si>
  <si>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</si>
  <si>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</si>
  <si>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</si>
  <si>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</si>
  <si>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</si>
  <si>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</si>
  <si>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</si>
  <si>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</si>
  <si>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</si>
  <si>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</si>
  <si>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</si>
  <si>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</si>
  <si>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</si>
  <si>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</si>
  <si>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</si>
  <si>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</si>
  <si>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</si>
  <si>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</si>
  <si>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</si>
  <si>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</si>
  <si>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</si>
  <si>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</si>
  <si>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</si>
  <si>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</si>
  <si>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</si>
  <si>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</si>
  <si>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</si>
  <si>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</si>
  <si>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</si>
  <si>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</si>
  <si>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</si>
  <si>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</si>
  <si>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</si>
  <si>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</si>
  <si>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</si>
  <si>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</si>
  <si>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</si>
  <si>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</si>
  <si>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</si>
  <si>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</si>
  <si>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</si>
  <si>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</si>
  <si>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</si>
  <si>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</si>
  <si>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</si>
  <si>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</si>
  <si>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</si>
  <si>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</si>
  <si>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</si>
  <si>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</si>
  <si>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</si>
  <si>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</si>
  <si>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</si>
  <si>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</si>
  <si>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</si>
  <si>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</si>
  <si>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</si>
  <si>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</si>
  <si>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</si>
  <si>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</si>
  <si>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</si>
  <si>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</si>
  <si>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</si>
  <si>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</si>
  <si>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</si>
  <si>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</si>
  <si>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</si>
  <si>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</si>
  <si>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</si>
  <si>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</si>
  <si>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</si>
  <si>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</si>
  <si>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</si>
  <si>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</si>
  <si>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</si>
  <si>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</si>
  <si>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</si>
  <si>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</si>
  <si>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</si>
  <si>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</si>
  <si>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</si>
  <si>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</si>
  <si>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</si>
  <si>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</si>
  <si>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</si>
  <si>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</si>
  <si>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</si>
  <si>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</si>
  <si>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</si>
  <si>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</si>
  <si>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</si>
  <si>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</si>
  <si>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</si>
  <si>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</si>
  <si>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</si>
  <si>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</si>
  <si>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</si>
  <si>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</si>
  <si>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</si>
  <si>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</si>
  <si>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</si>
  <si>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</si>
  <si>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</si>
  <si>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</si>
  <si>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</si>
  <si>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</si>
  <si>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</si>
  <si>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</si>
  <si>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</si>
  <si>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</si>
  <si>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</si>
  <si>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</si>
  <si>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</si>
  <si>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</si>
  <si>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</si>
  <si>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</si>
  <si>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</si>
  <si>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</si>
  <si>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</si>
  <si>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</si>
  <si>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</si>
  <si>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</si>
  <si>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</si>
  <si>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</si>
  <si>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</si>
  <si>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</si>
  <si>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</si>
  <si>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</si>
  <si>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</si>
  <si>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</si>
  <si>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</si>
  <si>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</si>
  <si>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</si>
  <si>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</si>
  <si>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</si>
  <si>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</si>
  <si>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</si>
  <si>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</si>
  <si>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</si>
  <si>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</si>
  <si>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</si>
  <si>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</si>
  <si>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</si>
  <si>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</si>
  <si>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</si>
  <si>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</si>
  <si>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</si>
  <si>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</si>
  <si>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</si>
  <si>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</si>
  <si>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</si>
  <si>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</si>
  <si>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</si>
  <si>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</si>
  <si>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</si>
  <si>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</si>
  <si>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</si>
  <si>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</si>
  <si>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</si>
  <si>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</si>
  <si>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</si>
  <si>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</si>
  <si>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</si>
  <si>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</si>
  <si>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</si>
  <si>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</si>
  <si>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</si>
  <si>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</si>
  <si>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</si>
  <si>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</si>
  <si>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</si>
  <si>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</si>
  <si>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</si>
  <si>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</si>
  <si>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</si>
  <si>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</si>
  <si>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</si>
  <si>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</si>
  <si>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</si>
  <si>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</si>
  <si>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</si>
  <si>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</si>
  <si>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</si>
  <si>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</si>
  <si>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</si>
  <si>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</si>
  <si>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</si>
  <si>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</si>
  <si>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</si>
  <si>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</si>
  <si>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</si>
  <si>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</si>
  <si>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</si>
  <si>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</si>
  <si>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</si>
  <si>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</si>
  <si>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</si>
  <si>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</si>
  <si>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</si>
  <si>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</si>
  <si>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</si>
  <si>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</si>
  <si>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</si>
  <si>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</si>
  <si>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</si>
  <si>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</si>
  <si>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</si>
  <si>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</si>
  <si>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</si>
  <si>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</si>
  <si>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</si>
  <si>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</si>
  <si>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</si>
  <si>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</si>
  <si>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</si>
  <si>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</si>
  <si>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</si>
  <si>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</si>
  <si>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</si>
  <si>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</si>
  <si>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</si>
  <si>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</si>
  <si>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</si>
  <si>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</si>
  <si>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</si>
  <si>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</si>
  <si>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</si>
  <si>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</si>
  <si>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</si>
  <si>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</si>
  <si>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</si>
  <si>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</si>
  <si>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</si>
  <si>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</si>
  <si>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</si>
  <si>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</si>
  <si>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</si>
  <si>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</si>
  <si>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</si>
  <si>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</si>
  <si>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</si>
  <si>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</si>
  <si>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</si>
  <si>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</si>
  <si>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</si>
  <si>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</si>
  <si>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</si>
  <si>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</si>
  <si>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</si>
  <si>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</si>
  <si>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</si>
  <si>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</si>
  <si>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</si>
  <si>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</si>
  <si>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</si>
  <si>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</si>
  <si>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</si>
  <si>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</si>
  <si>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</si>
  <si>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</si>
  <si>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</si>
  <si>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</si>
  <si>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</si>
  <si>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</si>
  <si>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</si>
  <si>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</si>
  <si>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</si>
  <si>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</si>
  <si>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</si>
  <si>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</si>
  <si>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</si>
  <si>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</si>
  <si>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</si>
  <si>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</si>
  <si>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</si>
  <si>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</si>
  <si>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</si>
  <si>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</si>
  <si>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</si>
  <si>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</si>
  <si>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</si>
  <si>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</si>
  <si>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</si>
  <si>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</si>
  <si>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</si>
  <si>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</si>
  <si>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</si>
  <si>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</si>
  <si>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</si>
  <si>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</si>
  <si>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</si>
  <si>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</si>
  <si>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</si>
  <si>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</si>
  <si>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</si>
  <si>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</si>
  <si>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</si>
  <si>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</si>
  <si>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</si>
  <si>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</si>
  <si>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</si>
  <si>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</si>
  <si>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</si>
  <si>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</si>
  <si>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</si>
  <si>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</si>
  <si>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</si>
  <si>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</si>
  <si>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</si>
  <si>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</si>
  <si>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</si>
  <si>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</si>
  <si>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</si>
  <si>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</si>
  <si>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</si>
  <si>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</si>
  <si>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</si>
  <si>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</si>
  <si>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</si>
  <si>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</si>
  <si>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</si>
  <si>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</si>
  <si>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</si>
  <si>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</si>
  <si>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</si>
  <si>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</si>
  <si>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</si>
  <si>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</si>
  <si>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</si>
  <si>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</si>
  <si>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</si>
  <si>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</si>
  <si>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</si>
  <si>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</si>
  <si>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</si>
  <si>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</si>
  <si>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</si>
  <si>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</si>
  <si>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</si>
  <si>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</si>
  <si>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</si>
  <si>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</si>
  <si>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</si>
  <si>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</si>
  <si>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</si>
  <si>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</si>
  <si>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</si>
  <si>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</si>
  <si>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</si>
  <si>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</si>
  <si>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</si>
  <si>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</si>
  <si>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</si>
  <si>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</si>
  <si>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</si>
  <si>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</si>
  <si>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</si>
  <si>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</si>
  <si>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</si>
  <si>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</si>
  <si>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</si>
  <si>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</si>
  <si>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</si>
  <si>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</si>
  <si>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</si>
  <si>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</si>
  <si>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</si>
  <si>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</si>
  <si>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</si>
  <si>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</si>
  <si>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</si>
  <si>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</si>
  <si>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</si>
  <si>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</si>
  <si>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</si>
  <si>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</si>
  <si>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</si>
  <si>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</si>
  <si>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</si>
  <si>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</si>
  <si>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</si>
  <si>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</si>
  <si>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</si>
  <si>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</si>
  <si>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</si>
  <si>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</si>
  <si>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</si>
  <si>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</si>
  <si>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</si>
  <si>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</si>
  <si>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</si>
  <si>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</si>
  <si>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</si>
  <si>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</si>
  <si>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</si>
  <si>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</si>
  <si>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</si>
  <si>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</si>
  <si>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</si>
  <si>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</si>
  <si>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</si>
  <si>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</si>
  <si>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</si>
  <si>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</si>
  <si>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</si>
  <si>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</si>
  <si>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</si>
  <si>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</si>
  <si>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</si>
  <si>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</si>
  <si>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</si>
  <si>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</si>
  <si>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</si>
  <si>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</si>
  <si>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</si>
  <si>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</si>
  <si>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</si>
  <si>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</si>
  <si>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</si>
  <si>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</si>
  <si>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</si>
  <si>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</si>
  <si>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</si>
  <si>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</si>
  <si>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</si>
  <si>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</si>
  <si>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</si>
  <si>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</si>
  <si>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</si>
  <si>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</si>
  <si>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</si>
  <si>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</si>
  <si>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</si>
  <si>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</si>
  <si>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</si>
  <si>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</si>
  <si>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</si>
  <si>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</si>
  <si>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</si>
  <si>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</si>
  <si>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</si>
  <si>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</si>
  <si>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</si>
  <si>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</si>
  <si>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</si>
  <si>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</si>
  <si>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</si>
  <si>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</si>
  <si>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</si>
  <si>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</si>
  <si>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</si>
  <si>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</si>
  <si>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</si>
  <si>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</si>
  <si>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</si>
  <si>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</si>
  <si>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</si>
  <si>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</si>
  <si>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</si>
  <si>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</si>
  <si>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</si>
  <si>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</si>
  <si>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</si>
  <si>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</si>
  <si>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</si>
  <si>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</si>
  <si>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</si>
  <si>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</si>
  <si>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</si>
  <si>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</si>
  <si>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</si>
  <si>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</si>
  <si>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</si>
  <si>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</si>
  <si>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</si>
  <si>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</si>
  <si>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</si>
  <si>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</si>
  <si>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</si>
  <si>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</si>
  <si>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</si>
  <si>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</si>
  <si>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</si>
  <si>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</si>
  <si>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</si>
  <si>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</si>
  <si>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</si>
  <si>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</si>
  <si>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</si>
  <si>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</si>
  <si>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</si>
  <si>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</si>
  <si>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</si>
  <si>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</si>
  <si>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</si>
  <si>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</si>
  <si>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</si>
  <si>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</si>
  <si>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</si>
  <si>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</si>
  <si>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</si>
  <si>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</si>
  <si>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</si>
  <si>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</si>
  <si>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</si>
  <si>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</si>
  <si>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</si>
  <si>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</si>
  <si>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</si>
  <si>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</si>
  <si>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</si>
  <si>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</si>
  <si>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</si>
  <si>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</si>
  <si>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</si>
  <si>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</si>
  <si>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</si>
  <si>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</si>
  <si>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</si>
  <si>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</si>
  <si>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</si>
  <si>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</si>
  <si>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</si>
  <si>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</si>
  <si>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</si>
  <si>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</si>
  <si>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</si>
  <si>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</si>
  <si>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</si>
  <si>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</si>
  <si>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</si>
  <si>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</si>
  <si>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</si>
  <si>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</si>
  <si>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</si>
  <si>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</si>
  <si>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</si>
  <si>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</si>
  <si>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</si>
  <si>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</si>
  <si>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</si>
  <si>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</si>
  <si>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</si>
  <si>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</si>
  <si>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</si>
  <si>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</si>
  <si>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</si>
  <si>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</si>
  <si>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</si>
  <si>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</si>
  <si>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</si>
  <si>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</si>
  <si>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</si>
  <si>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</si>
  <si>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</si>
  <si>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</si>
  <si>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</si>
  <si>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</si>
  <si>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</si>
  <si>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</si>
  <si>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</si>
  <si>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</si>
  <si>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</si>
  <si>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</si>
  <si>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</si>
  <si>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</si>
  <si>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</si>
  <si>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</si>
  <si>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</si>
  <si>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</si>
  <si>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</si>
  <si>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</si>
  <si>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</si>
  <si>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</si>
  <si>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</si>
  <si>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</si>
  <si>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</si>
  <si>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</si>
  <si>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</si>
  <si>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</si>
  <si>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</si>
  <si>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</si>
  <si>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</si>
  <si>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</si>
  <si>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</si>
  <si>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</si>
  <si>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</si>
  <si>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</si>
  <si>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</si>
  <si>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</si>
  <si>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</si>
  <si>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</si>
  <si>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</si>
  <si>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</si>
  <si>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</si>
  <si>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</si>
  <si>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</si>
  <si>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</si>
  <si>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</si>
  <si>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</si>
  <si>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</si>
  <si>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</si>
  <si>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</si>
  <si>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</si>
  <si>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</si>
  <si>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</si>
  <si>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</si>
  <si>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</si>
  <si>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</si>
  <si>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</si>
  <si>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</si>
  <si>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</si>
  <si>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</si>
  <si>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</si>
  <si>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</si>
  <si>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</si>
  <si>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</si>
  <si>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</si>
  <si>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</si>
  <si>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</si>
  <si>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</si>
  <si>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</si>
  <si>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</si>
  <si>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</si>
  <si>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</si>
  <si>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</si>
  <si>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</si>
  <si>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</si>
  <si>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</si>
  <si>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</si>
  <si>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</si>
  <si>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</si>
  <si>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</si>
  <si>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</si>
  <si>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</si>
  <si>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</si>
  <si>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</si>
  <si>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</si>
  <si>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</si>
  <si>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</si>
  <si>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</si>
  <si>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</si>
  <si>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</si>
  <si>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</si>
  <si>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</si>
  <si>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</si>
  <si>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</si>
  <si>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</si>
  <si>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</si>
  <si>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</si>
  <si>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</si>
  <si>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</si>
  <si>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</si>
  <si>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</si>
  <si>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</si>
  <si>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</si>
  <si>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</si>
  <si>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</si>
  <si>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</si>
  <si>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</si>
  <si>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</si>
  <si>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</si>
  <si>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</si>
  <si>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</si>
  <si>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</si>
  <si>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</si>
  <si>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</si>
  <si>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</si>
  <si>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</si>
  <si>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</si>
  <si>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</si>
  <si>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</si>
  <si>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</si>
  <si>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</si>
  <si>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</si>
  <si>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</si>
  <si>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</si>
  <si>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</si>
  <si>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</si>
  <si>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</si>
  <si>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</si>
  <si>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</si>
  <si>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</si>
  <si>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</si>
  <si>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</si>
  <si>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</si>
  <si>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</si>
  <si>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</si>
  <si>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</si>
  <si>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</si>
  <si>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</si>
  <si>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</si>
  <si>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</si>
  <si>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</si>
  <si>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</si>
  <si>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</si>
  <si>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</si>
  <si>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</si>
  <si>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</si>
  <si>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</si>
  <si>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</si>
  <si>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</si>
  <si>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</si>
  <si>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</si>
  <si>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</si>
  <si>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</si>
  <si>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</si>
  <si>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</si>
  <si>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</si>
  <si>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</si>
  <si>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</si>
  <si>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</si>
  <si>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</si>
  <si>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</si>
  <si>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</si>
  <si>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</si>
  <si>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</si>
  <si>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</si>
  <si>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</si>
  <si>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</si>
  <si>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</si>
  <si>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</si>
  <si>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</si>
  <si>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</si>
  <si>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</si>
  <si>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</si>
  <si>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</si>
  <si>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</si>
  <si>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</si>
  <si>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</si>
  <si>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</si>
  <si>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</si>
  <si>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</si>
  <si>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</si>
  <si>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</si>
  <si>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</si>
  <si>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</si>
  <si>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</si>
  <si>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</si>
  <si>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</si>
  <si>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</si>
  <si>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</si>
  <si>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</si>
  <si>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</si>
  <si>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</si>
  <si>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</si>
  <si>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</si>
  <si>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</si>
  <si>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</si>
  <si>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</si>
  <si>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</si>
  <si>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</si>
  <si>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</si>
  <si>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</si>
  <si>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</si>
  <si>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</si>
  <si>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</si>
  <si>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</si>
  <si>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</si>
  <si>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</si>
  <si>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</si>
  <si>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</si>
  <si>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</si>
  <si>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</si>
  <si>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</si>
  <si>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</si>
  <si>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</si>
  <si>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</si>
  <si>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</si>
  <si>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</si>
  <si>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</si>
  <si>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</si>
  <si>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</si>
  <si>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</si>
  <si>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</si>
  <si>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</si>
  <si>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</si>
  <si>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</si>
  <si>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</si>
  <si>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</si>
  <si>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</si>
  <si>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</si>
  <si>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</si>
  <si>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</si>
  <si>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</si>
  <si>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</si>
  <si>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</si>
  <si>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</si>
  <si>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</si>
  <si>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</si>
  <si>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</si>
  <si>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</si>
  <si>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</si>
  <si>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</si>
  <si>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</si>
  <si>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</si>
  <si>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</si>
  <si>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</si>
  <si>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</si>
  <si>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</si>
  <si>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</si>
  <si>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</si>
  <si>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</si>
  <si>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</si>
  <si>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</si>
  <si>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</si>
  <si>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</si>
  <si>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</si>
  <si>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</si>
  <si>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</si>
  <si>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</si>
  <si>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</si>
  <si>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</si>
  <si>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</si>
  <si>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</si>
  <si>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</si>
  <si>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</si>
  <si>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</si>
  <si>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</si>
  <si>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</si>
  <si>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</si>
  <si>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</si>
  <si>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</si>
  <si>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</si>
  <si>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</si>
  <si>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</si>
  <si>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</si>
  <si>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</si>
  <si>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</si>
  <si>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</si>
  <si>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</si>
  <si>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</si>
  <si>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</si>
  <si>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</si>
  <si>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</si>
  <si>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</si>
  <si>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</si>
  <si>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</si>
  <si>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</si>
  <si>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</si>
  <si>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</si>
  <si>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</si>
  <si>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</si>
  <si>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</si>
  <si>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</si>
  <si>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</si>
  <si>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</si>
  <si>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</si>
  <si>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</si>
  <si>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</si>
  <si>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</si>
  <si>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</si>
  <si>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</si>
  <si>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</si>
  <si>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</si>
  <si>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</si>
  <si>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</si>
  <si>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</si>
  <si>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</si>
  <si>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</si>
  <si>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</si>
  <si>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</si>
  <si>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</si>
  <si>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</si>
  <si>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</si>
  <si>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</si>
  <si>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</si>
  <si>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</si>
  <si>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</si>
  <si>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</si>
  <si>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</si>
  <si>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</si>
  <si>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</si>
  <si>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</si>
  <si>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</si>
  <si>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</si>
  <si>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</si>
  <si>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</si>
  <si>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</si>
  <si>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</si>
  <si>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</si>
  <si>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</si>
  <si>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</si>
  <si>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</si>
  <si>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</si>
  <si>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</si>
  <si>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</si>
  <si>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</si>
  <si>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</si>
  <si>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</si>
  <si>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</si>
  <si>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</si>
  <si>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</si>
  <si>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</si>
  <si>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</si>
  <si>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</si>
  <si>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</si>
  <si>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</si>
  <si>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</si>
  <si>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</si>
  <si>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</si>
  <si>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</si>
  <si>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</si>
  <si>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</si>
  <si>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</si>
  <si>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</si>
  <si>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</si>
  <si>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</si>
  <si>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</si>
  <si>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</si>
  <si>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</si>
  <si>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</si>
  <si>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</si>
  <si>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</si>
  <si>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</si>
  <si>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</si>
  <si>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</si>
  <si>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</si>
  <si>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</si>
  <si>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</si>
  <si>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</si>
  <si>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</si>
  <si>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</si>
  <si>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</si>
  <si>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</si>
  <si>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</si>
  <si>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</si>
  <si>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</si>
  <si>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</si>
  <si>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</si>
  <si>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</si>
  <si>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</si>
  <si>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</si>
  <si>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</si>
  <si>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</si>
  <si>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</si>
  <si>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</si>
  <si>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</si>
  <si>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</si>
  <si>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</si>
  <si>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</si>
  <si>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</si>
  <si>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</si>
  <si>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</si>
  <si>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</si>
  <si>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</si>
  <si>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</si>
  <si>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</si>
  <si>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</si>
  <si>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</si>
  <si>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</si>
  <si>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</si>
  <si>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</si>
  <si>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</si>
  <si>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</si>
  <si>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</si>
  <si>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</si>
  <si>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</si>
  <si>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</si>
  <si>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</si>
  <si>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</si>
  <si>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</si>
  <si>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</si>
  <si>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</si>
  <si>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</si>
  <si>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</si>
  <si>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</si>
  <si>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</si>
  <si>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</si>
  <si>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</si>
  <si>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</si>
  <si>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</si>
  <si>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</si>
  <si>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</si>
  <si>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</si>
  <si>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</si>
  <si>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</si>
  <si>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</si>
  <si>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</si>
  <si>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</si>
  <si>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</si>
  <si>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</si>
  <si>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</si>
  <si>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</si>
  <si>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</si>
  <si>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</si>
  <si>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</si>
  <si>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</si>
  <si>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</si>
  <si>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</si>
  <si>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</si>
  <si>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</si>
  <si>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</si>
  <si>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</si>
  <si>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</si>
  <si>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</si>
  <si>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</si>
  <si>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</si>
  <si>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</si>
  <si>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</si>
  <si>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</si>
  <si>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</si>
  <si>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</si>
  <si>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</si>
  <si>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</si>
  <si>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</si>
  <si>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</si>
  <si>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</si>
  <si>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</si>
  <si>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</si>
  <si>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</si>
  <si>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</si>
  <si>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</si>
  <si>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</si>
  <si>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</si>
  <si>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</si>
  <si>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</si>
  <si>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</si>
  <si>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</si>
  <si>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</si>
  <si>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</si>
  <si>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</si>
  <si>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</si>
  <si>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</si>
  <si>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</si>
  <si>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</si>
  <si>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</si>
  <si>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</si>
  <si>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</si>
  <si>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</si>
  <si>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</si>
  <si>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</si>
  <si>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</si>
  <si>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</si>
  <si>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</si>
  <si>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</si>
  <si>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</si>
  <si>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</si>
  <si>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</si>
  <si>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</si>
  <si>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</si>
  <si>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</si>
  <si>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</si>
  <si>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</si>
  <si>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</si>
  <si>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</si>
  <si>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</si>
  <si>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</si>
  <si>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</si>
  <si>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</si>
  <si>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</si>
  <si>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</si>
  <si>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</si>
  <si>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</si>
  <si>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</si>
  <si>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</si>
  <si>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</si>
  <si>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</si>
  <si>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</si>
  <si>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</si>
  <si>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</si>
  <si>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</si>
  <si>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</si>
  <si>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</si>
  <si>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</si>
  <si>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</si>
  <si>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</si>
  <si>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</si>
  <si>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</si>
  <si>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</si>
  <si>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</si>
  <si>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</si>
  <si>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</si>
  <si>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</si>
  <si>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</si>
  <si>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</si>
  <si>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</si>
  <si>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</si>
  <si>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</si>
  <si>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</si>
  <si>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</si>
  <si>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</si>
  <si>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</si>
  <si>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</si>
  <si>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</si>
  <si>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</si>
  <si>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</si>
  <si>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</si>
  <si>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</si>
  <si>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</si>
  <si>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</si>
  <si>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</si>
  <si>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</si>
  <si>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</si>
  <si>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</si>
  <si>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</si>
  <si>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</si>
  <si>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</si>
  <si>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</si>
  <si>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</si>
  <si>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</si>
  <si>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</si>
  <si>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</si>
  <si>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</si>
  <si>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</si>
  <si>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</si>
  <si>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</si>
  <si>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</si>
  <si>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</si>
  <si>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</si>
  <si>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</si>
  <si>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</si>
  <si>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</si>
  <si>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</si>
  <si>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</si>
  <si>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</si>
  <si>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</si>
  <si>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</si>
  <si>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</si>
  <si>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</si>
  <si>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</si>
  <si>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</si>
  <si>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</si>
  <si>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</si>
  <si>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</si>
  <si>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</si>
  <si>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</si>
  <si>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</si>
  <si>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</si>
  <si>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</si>
  <si>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</si>
  <si>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</si>
  <si>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</si>
  <si>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</si>
  <si>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</si>
  <si>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</si>
  <si>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</si>
  <si>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</si>
  <si>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</si>
  <si>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</si>
  <si>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</si>
  <si>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</si>
  <si>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</si>
  <si>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</si>
  <si>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</si>
  <si>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</si>
  <si>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</si>
  <si>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</si>
  <si>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</si>
  <si>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</si>
  <si>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</si>
  <si>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</si>
  <si>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</si>
  <si>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</si>
  <si>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</si>
  <si>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</si>
  <si>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</si>
  <si>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</si>
  <si>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</si>
  <si>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</si>
  <si>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</si>
  <si>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</si>
  <si>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</si>
  <si>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</si>
  <si>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</si>
  <si>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</si>
  <si>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</si>
  <si>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</si>
  <si>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</si>
  <si>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</si>
  <si>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</si>
  <si>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</si>
  <si>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</si>
  <si>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</si>
  <si>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</si>
  <si>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</si>
  <si>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</si>
  <si>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</si>
  <si>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</si>
  <si>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</si>
  <si>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</si>
  <si>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</si>
  <si>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</si>
  <si>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</si>
  <si>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</si>
  <si>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</si>
  <si>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</si>
  <si>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</si>
  <si>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</si>
  <si>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</si>
  <si>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</si>
  <si>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</si>
  <si>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</si>
  <si>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</si>
  <si>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</si>
  <si>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</si>
  <si>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</si>
  <si>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</si>
  <si>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</si>
  <si>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</si>
  <si>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</si>
  <si>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</si>
  <si>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</si>
  <si>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</si>
  <si>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</si>
  <si>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</si>
  <si>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</si>
  <si>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</si>
  <si>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</si>
  <si>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</si>
  <si>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</si>
  <si>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</si>
  <si>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</si>
  <si>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</si>
  <si>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</si>
  <si>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</si>
  <si>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</si>
  <si>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</si>
  <si>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</si>
  <si>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</si>
  <si>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</si>
  <si>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</si>
  <si>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</si>
  <si>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</si>
  <si>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</si>
  <si>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</si>
  <si>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</si>
  <si>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</si>
  <si>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</si>
  <si>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</si>
  <si>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</si>
  <si>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</si>
  <si>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</si>
  <si>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</si>
  <si>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</si>
  <si>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</si>
  <si>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</si>
  <si>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</si>
  <si>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</si>
  <si>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</si>
  <si>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</si>
  <si>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</si>
  <si>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</si>
  <si>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</si>
  <si>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</si>
  <si>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</si>
  <si>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</si>
  <si>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</si>
  <si>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</si>
  <si>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</si>
  <si>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</si>
  <si>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</si>
  <si>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</si>
  <si>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</si>
  <si>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</si>
  <si>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 xml:space="preserve">NO PCM </t>
  </si>
  <si>
    <t>EM team need 150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</si>
  <si>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</si>
  <si>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</si>
  <si>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</si>
  <si>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</si>
  <si>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</si>
  <si>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</si>
  <si>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</si>
  <si>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</si>
  <si>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</si>
  <si>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</si>
  <si>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</si>
  <si>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</si>
  <si>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</si>
  <si>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</si>
  <si>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</si>
  <si>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</si>
  <si>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</si>
  <si>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</si>
  <si>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</si>
  <si>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</si>
  <si>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</si>
  <si>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</si>
  <si>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</si>
  <si>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</si>
  <si>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</si>
  <si>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</si>
  <si>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</si>
  <si>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</si>
  <si>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</si>
  <si>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</si>
  <si>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</si>
  <si>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</si>
  <si>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</si>
  <si>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</si>
  <si>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</si>
  <si>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</si>
  <si>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</si>
  <si>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</si>
  <si>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</si>
  <si>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</si>
  <si>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</si>
  <si>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</si>
  <si>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</si>
  <si>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</si>
  <si>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</si>
  <si>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</si>
  <si>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</si>
  <si>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</si>
  <si>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</si>
  <si>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</si>
  <si>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</si>
  <si>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</si>
  <si>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</si>
  <si>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</si>
  <si>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</si>
  <si>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</si>
  <si>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</si>
  <si>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</si>
  <si>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</si>
  <si>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</si>
  <si>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</si>
  <si>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</si>
  <si>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</si>
  <si>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</si>
  <si>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</si>
  <si>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</si>
  <si>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</si>
  <si>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</si>
  <si>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</si>
  <si>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</si>
  <si>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</si>
  <si>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</si>
  <si>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</si>
  <si>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</si>
  <si>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</si>
  <si>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</si>
  <si>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</si>
  <si>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</si>
  <si>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</si>
  <si>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</si>
  <si>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</si>
  <si>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</si>
  <si>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</si>
  <si>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</si>
  <si>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</si>
  <si>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</si>
  <si>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</si>
  <si>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</si>
  <si>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PCM-20251031-00001013</t>
  </si>
  <si>
    <t>Major gen issue, team arranging spare ETA 60 mins</t>
  </si>
  <si>
    <t>PCM-20251031-00001100</t>
  </si>
  <si>
    <t>50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</si>
  <si>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</si>
  <si>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</si>
  <si>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</si>
  <si>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</si>
  <si>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</si>
  <si>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</si>
  <si>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PCM-20251031-00001029</t>
  </si>
  <si>
    <t>sceco power NA and team facing parking issue to connect PG, team still trying to secure parking</t>
  </si>
  <si>
    <t>TT-20251031-01078 // NA</t>
  </si>
  <si>
    <t xml:space="preserve">ETA 30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</si>
</sst>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3" totalsRowShown="0" headerRowDxfId="48" dataDxfId="47" headerRowBorderDxfId="45" tableBorderDxfId="46" totalsRowBorderDxfId="44">
  <autoFilter ref="A1:L1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3" totalsRowShown="0" headerRowDxfId="31" dataDxfId="30" headerRowBorderDxfId="28" tableBorderDxfId="29">
  <autoFilter ref="A1:L39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7" totalsRowShown="0" headerRowDxfId="15" dataDxfId="14" headerRowBorderDxfId="12" tableBorderDxfId="13">
  <autoFilter ref="A1:L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298.86876053240849</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19884</v>
      </c>
      <c r="E3" s="135"/>
      <c r="F3" s="136">
        <v>45961.797523148147</v>
      </c>
      <c r="G3" s="137">
        <f ca="1">IFERROR(NOW()-F3,"")</f>
        <v>1.9663310187752359E-2</v>
      </c>
      <c r="H3" s="136">
        <v>45961.797523148147</v>
      </c>
      <c r="I3" s="134" t="str">
        <f>IFERROR(VLOOKUP(D3,DB!A:F,6,0),"")</f>
        <v>SCECO</v>
      </c>
      <c r="J3" s="134" t="str">
        <f>IFERROR(VLOOKUP(D3,DB!A:G,7,0),"")</f>
        <v>No BB Design+No BB Shifted</v>
      </c>
      <c r="K3" s="138" t="s">
        <v>39024</v>
      </c>
      <c r="L3" s="139" t="str">
        <f>IFERROR(VLOOKUP(D3,DB!A:I,9,0),"")</f>
        <v>Latis</v>
      </c>
    </row>
    <row r="4" spans="1:15" ht="15" customHeight="1">
      <c r="A4" s="133"/>
      <c r="B4" s="134" t="str">
        <f>IFERROR(VLOOKUP(D4,DB!A:K,11,0),"")</f>
        <v/>
      </c>
      <c r="C4" s="134"/>
      <c r="D4" s="134"/>
      <c r="E4" s="135"/>
      <c r="F4" s="136"/>
      <c r="G4" s="137">
        <f ca="1">IFERROR(NOW()-F4,"")</f>
        <v>45961.817186458335</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45961.817186458335</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45961.817186458335</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45961.817186458335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45961.817186458335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45961.817186458335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45961.817186458335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45961.817186458335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45961.817186458335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45961.817186458335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45961.817186458335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45961.817186458335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45961.817186458335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45961.817186458335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45961.817186458335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45961.817186458335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45961.817186458335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45961.817186458335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45961.817186458335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45961.817186458335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45961.817186458335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45961.817186458335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45961.817186458335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45961.817186458335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45961.817186458335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45961.817186458335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45961.817186458335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45961.817186458335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45961.817186458335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45961.817186458335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45961.817186458335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45961.817186458335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45961.817186458335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45961.817186458335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45961.817186458335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45961.817186458335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45961.817186458335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45961.817186458335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45961.817186458335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45961.817186458335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45961.817186458335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45961.817186458335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45961.817186458335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45961.817186458335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45961.817186458335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45961.817186458335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45961.817186458335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45961.817186458335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45961.817186458335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45961.817186458335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45961.817186458335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45961.817186458335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45961.817186458335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45961.817186458335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45961.817186458335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45961.817186458335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45961.817186458335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45961.817186458335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45961.817186458335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45961.817186458335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45961.817186458335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45961.817186458335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45961.817186458335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45961.817186458335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45961.817186458335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45961.817186458335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45961.817186458335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45961.817186458335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45961.817186458335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45961.817186458335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45961.817186458335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45961.817186458335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45961.817186458335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45961.817186458335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45961.817186458335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45961.817186458335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45961.817186458335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45961.817186458335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45961.817186458335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45961.817186458335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45961.817186458335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45961.817186458335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45961.817186458335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45961.817186458335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45961.817186458335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45961.817186458335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45961.817186458335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45961.817186458335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45961.817186458335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45961.817186458335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45961.817186458335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45961.817186458335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45961.817186458335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45961.817186458335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45961.817186458335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45961.817186458335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45961.817186458335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45961.817186458335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45961.817186458335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45961.817186458335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45961.817186458335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45961.817186458335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45961.817186458335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45961.817186458335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45961.817186458335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45961.817186458335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45961.817186458335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45961.817186458335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45961.817186458335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45961.817186458335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45961.817186458335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45961.817186458335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45961.817186458335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45961.817186458335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45961.817186458335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45961.817186458335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45961.817186458335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45961.817186458335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45961.817186458335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45961.817186458335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45961.817186458335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45961.817186458335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45961.817186458335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45961.817186458335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45961.817186458335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45961.817186458335</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45961.817186458335</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F4E407EC-6252-438C-A282-60132C7C76D5}"/>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136.81734849537315</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3.0751031250038068</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45961.817186458335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45961.817186458335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45961.817186458335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45961.817186458335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45961.817186458335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45961.817186458335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45961.817186458335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45961.817186458335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45961.817186458335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45961.817186458335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45961.817186458335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45961.817186458335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45961.817186458335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45961.817186458335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45961.817186458335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45961.817186458335</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45961.817186458335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45961.817186458335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45961.817186458335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45961.817186458335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45961.817186458335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45961.817186458335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45961.817186458335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45961.817186458335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45961.817186458335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45961.817186458335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45961.817186458335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45961.817186458335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45961.817186458335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45961.817186458335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45961.817186458335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45961.817186458335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45961.817186458335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45961.817186458335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45961.817186458335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45961.817186458335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45961.817186458335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45961.817186458335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45961.817186458335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45961.817186458335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45961.817186458335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45961.817186458335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45961.817186458335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45961.817186458335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45961.817186458335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45961.817186458335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45961.817186458335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45961.817186458335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45961.817186458335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45961.817186458335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45961.817186458335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45961.817186458335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45961.817186458335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45961.817186458335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45961.817186458335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45961.817186458335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45961.817186458335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45961.817186458335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45961.817186458335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45961.817186458335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45961.817186458335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45961.817186458335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45961.817186458335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45961.817186458335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45961.817186458335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45961.817186458335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45961.817186458335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45961.817186458335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45961.817186458335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45961.817186458335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45961.817186458335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45961.817186458335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45961.817186458335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45961.817186458335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45961.817186458335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45961.817186458335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45961.817186458335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45961.817186458335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45961.817186458335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45961.817186458335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45961.817186458335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45961.817186458335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45961.817186458335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45961.817186458335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45961.817186458335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45961.817186458335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45961.817186458335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45961.817186458335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45961.817186458335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45961.817186458335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45961.817186458335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45961.817186458335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45961.817186458335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45961.817186458335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45961.817186458335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45961.817186458335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45961.817186458335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45961.817186458335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45961.817186458335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45961.817186458335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45961.817186458335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45961.817186458335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45961.817186458335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45961.817186458335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45961.817186458335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45961.817186458335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45961.817186458335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45961.817186458335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45961.817186458335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45961.817186458335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45961.817186458335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45961.817186458335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45961.817186458335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45961.817186458335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45961.817186458335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45961.817186458335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45961.817186458335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45961.817186458335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45961.817186458335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45961.817186458335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45961.817186458335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45961.817186458335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45961.817186458335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45961.817186458335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45961.817186458335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45961.817186458335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45961.817186458335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45961.817186458335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45961.817186458335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45961.817186458335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45961.817186458335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45961.817186458335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45961.817186458335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45961.817186458335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45961.817186458335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45961.817186458335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45961.817186458335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45961.817186458335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45961.817186458335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45961.817186458335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45961.817186458335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45961.817186458335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45961.817186458335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45961.817186458335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45961.817186458335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45961.817186458335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45961.817186458335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45961.817186458335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45961.817186458335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45961.817186458335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45961.817186458335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45961.817186458335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45961.817186458335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45961.817186458335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45961.817186458335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45961.817186458335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45961.817186458335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45961.817186458335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45961.817186458335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45961.817186458335</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45961.817186458335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45961.817186458335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45961.817186458335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45961.817186458335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45961.817186458335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45961.817186458335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45961.817186458335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45961.817186458335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45961.817186458335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45961.817186458335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45961.817186458335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45961.817186458335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45961.817186458335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45961.817186458335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45961.817186458335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45961.817186458335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45961.817186458335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45961.817186458335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45961.817186458335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45961.817186458335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45961.817186458335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45961.817186458335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45961.817186458335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45961.817186458335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45961.817186458335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45961.817186458335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45961.817186458335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45961.817186458335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45961.817186458335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45961.817186458335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45961.817186458335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45961.817186458335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45961.817186458335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45961.817186458335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45961.817186458335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45961.817186458335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45961.817186458335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45961.817186458335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45961.817186458335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45961.817186458335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45961.817186458335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45961.817186458335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45961.817186458335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45961.817186458335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45961.817186458335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45961.817186458335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45961.817186458335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45961.817186458335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45961.817186458335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45961.817186458335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45961.817186458335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45961.817186458335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45961.817186458335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45961.817186458335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45961.817186458335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45961.817186458335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45961.817186458335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45961.817186458335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45961.817186458335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45961.817186458335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45961.817186458335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45961.817186458335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45961.817186458335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45961.817186458335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45961.817186458335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45961.817186458335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45961.817186458335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45961.817186458335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45961.817186458335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45961.817186458335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45961.817186458335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45961.817186458335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45961.817186458335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45961.817186458335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45961.817186458335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45961.817186458335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45961.817186458335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45961.817186458335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45961.817186458335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45961.817186458335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45961.817186458335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45961.817186458335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45961.817186458335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45961.817186458335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45961.817186458335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45961.817186458335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45961.817186458335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45961.817186458335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45961.817186458335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45961.817186458335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45961.817186458335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45961.817186458335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45961.817186458335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45961.817186458335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45961.817186458335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45961.817186458335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45961.817186458335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45961.817186458335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45961.817186458335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45961.817186458335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45961.817186458335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45961.817186458335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45961.817186458335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45961.817186458335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45961.817186458335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45961.817186458335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45961.817186458335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45961.817186458335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45961.817186458335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45961.817186458335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45961.817186458335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45961.817186458335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45961.817186458335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45961.817186458335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45961.817186458335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45961.817186458335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45961.817186458335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45961.817186458335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45961.817186458335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45961.817186458335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45961.817186458335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45961.817186458335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45961.817186458335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45961.817186458335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45961.817186458335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45961.817186458335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45961.817186458335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45961.817186458335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45961.817186458335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45961.817186458335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45961.817186458335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45961.817186458335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45961.817186458335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45961.817186458335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45961.817186458335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45961.817186458335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45961.817186458335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45961.817186458335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45961.817186458335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45961.817186458335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45961.817186458335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45961.817186458335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45961.817186458335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45961.817186458335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45961.817186458335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45961.817186458335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45961.817186458335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45961.817186458335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45961.817186458335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45961.817186458335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45961.817186458335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45961.817186458335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45961.817186458335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45961.817186458335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45961.817186458335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45961.817186458335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45961.817186458335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45961.817186458335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45961.817186458335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45961.817186458335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45961.817186458335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45961.817186458335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45961.817186458335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45961.817186458335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45961.817186458335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45961.817186458335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45961.817186458335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45961.817186458335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45961.817186458335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45961.817186458335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45961.817186458335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45961.817186458335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45961.817186458335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45961.817186458335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45961.817186458335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45961.817186458335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45961.817186458335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45961.817186458335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45961.817186458335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45961.817186458335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45961.817186458335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45961.817186458335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45961.817186458335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45961.817186458335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45961.817186458335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45961.817186458335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45961.817186458335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45961.817186458335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45961.817186458335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45961.817186458335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45961.817186458335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45961.817186458335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45961.817186458335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45961.817186458335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45961.817186458335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45961.817186458335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45961.817186458335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45961.817186458335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45961.817186458335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45961.817186458335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45961.817186458335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45961.817186458335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45961.817186458335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45961.817186458335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45961.817186458335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45961.817186458335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45961.817186458335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45961.817186458335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45961.817186458335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45961.817186458335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45961.817186458335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45961.817186458335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45961.817186458335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45961.817186458335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45961.817186458335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45961.817186458335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45961.817186458335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45961.817186458335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45961.817186458335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45961.817186458335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45961.817186458335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45961.817186458335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45961.817186458335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45961.817186458335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45961.817186458335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45961.817186458335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45961.817186458335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45961.817186458335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45961.817186458335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45961.817186458335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45961.817186458335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45961.817186458335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45961.817186458335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45961.817186458335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45961.817186458335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45961.817186458335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45961.817186458335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45961.817186458335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45961.817186458335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45961.817186458335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45961.817186458335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45961.817186458335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45961.817186458335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45961.817186458335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45961.817186458335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45961.817186458335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45961.817186458335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45961.817186458335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45961.817186458335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45961.817186458335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45961.817186458335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45961.817186458335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45961.817186458335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45961.817186458335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45961.817186458335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45961.817186458335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45961.817186458335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45961.817186458335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45961.817186458335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45961.817186458335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45961.817186458335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45961.817186458335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45961.817186458335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45961.817186458335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45961.817186458335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45961.817186458335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45961.817186458335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45961.817186458335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45961.817186458335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45961.817186458335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45961.817186458335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45961.817186458335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45961.817186458335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45961.817186458335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45961.817186458335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45961.817186458335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45961.817186458335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45961.817186458335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45961.817186458335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45961.817186458335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45961.817186458335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45961.817186458335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45961.817186458335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45961.817186458335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45961.817186458335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45961.817186458335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45961.817186458335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45961.817186458335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45961.817186458335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45961.817186458335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45961.817186458335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45961.817186458335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45961.817186458335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45961.817186458335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45961.817186458335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45961.817186458335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45961.817186458335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45961.817186458335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45961.817186458335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45961.817186458335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45961.817186458335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45961.817186458335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45961.817186458335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45961.817186458335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45961.817186458335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45961.817186458335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45961.817186458335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45961.817186458335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45961.817186458335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45961.817186458335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45961.817186458335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45961.817186458335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45961.817186458335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45961.817186458335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45961.817186458335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45961.817186458335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45961.817186458335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45961.817186458335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45961.817186458335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45961.817186458335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45961.817186458335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45961.817186458335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45961.817186458335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45961.817186458335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45961.817186458335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45961.817186458335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45961.817186458335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45961.817186458335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45961.817186458335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45961.817186458335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45961.817186458335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45961.817186458335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45961.817186458335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45961.817186458335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45961.817186458335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45961.817186458335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45961.817186458335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45961.817186458335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45961.817186458335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45961.817186458335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45961.817186458335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45961.817186458335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45961.817186458335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45961.817186458335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45961.817186458335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45961.817186458335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45961.817186458335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45961.817186458335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45961.817186458335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45961.817186458335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45961.817186458335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45961.817186458335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45961.817186458335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45961.817186458335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45961.817186458335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45961.817186458335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45961.817186458335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45961.817186458335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45961.817186458335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45961.817186458335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45961.817186458335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45961.817186458335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45961.817186458335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45961.817186458335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45961.817186458335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45961.817186458335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45961.817186458335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45961.817186458335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45961.817186458335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45961.817186458335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45961.817186458335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45961.817186458335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45961.817186458335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45961.817186458335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45961.817186458335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45961.817186458335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45961.817186458335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45961.817186458335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45961.817186458335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45961.817186458335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45961.817186458335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45961.817186458335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45961.817186458335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45961.817186458335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45961.817186458335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45961.817186458335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45961.817186458335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45961.817186458335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45961.817186458335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45961.817186458335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45961.817186458335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45961.817186458335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45961.817186458335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45961.817186458335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45961.817186458335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45961.817186458335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45961.817186458335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45961.817186458335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45961.817186458335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45961.817186458335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45961.817186458335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45961.817186458335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45961.817186458335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45961.817186458335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45961.817186458335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45961.817186458335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45961.817186458335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45961.817186458335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45961.817186458335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45961.817186458335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45961.817186458335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45961.817186458335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45961.817186458335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45961.817186458335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45961.817186458335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45961.817186458335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45961.817186458335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45961.817186458335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45961.817186458335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45961.817186458335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45961.817186458335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45961.817186458335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45961.817186458335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45961.817186458335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45961.817186458335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45961.817186458335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45961.817186458335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45961.817186458335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45961.817186458335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45961.817186458335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45961.817186458335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45961.817186458335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45961.817186458335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45961.817186458335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45961.817186458335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45961.817186458335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45961.817186458335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45961.817186458335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45961.817186458335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45961.817186458335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45961.817186458335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45961.817186458335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45961.817186458335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45961.817186458335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45961.817186458335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45961.817186458335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45961.817186458335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45961.817186458335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45961.817186458335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45961.817186458335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45961.817186458335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45961.817186458335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45961.817186458335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45961.817186458335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45961.817186458335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45961.817186458335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45961.817186458335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45961.817186458335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45961.817186458335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45961.817186458335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45961.817186458335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45961.817186458335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45961.817186458335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45961.817186458335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45961.817186458335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45961.817186458335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45961.817186458335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45961.817186458335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45961.817186458335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45961.817186458335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45961.817186458335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45961.817186458335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45961.817186458335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45961.817186458335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45961.817186458335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45961.817186458335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45961.817186458335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45961.817186458335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45961.817186458335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45961.817186458335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45961.817186458335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45961.817186458335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45961.817186458335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45961.817186458335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45961.817186458335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45961.817186458335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45961.817186458335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45961.817186458335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45961.817186458335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45961.817186458335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45961.817186458335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45961.817186458335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45961.817186458335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45961.817186458335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45961.817186458335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45961.817186458335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45961.817186458335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45961.817186458335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45961.817186458335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45961.817186458335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45961.817186458335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45961.817186458335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45961.817186458335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45961.817186458335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45961.817186458335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45961.817186458335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45961.817186458335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45961.817186458335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45961.817186458335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45961.817186458335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45961.817186458335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45961.817186458335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45961.817186458335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45961.817186458335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45961.817186458335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45961.817186458335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45961.817186458335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45961.817186458335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45961.817186458335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45961.817186458335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45961.817186458335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45961.817186458335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45961.817186458335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45961.817186458335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45961.817186458335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45961.817186458335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45961.817186458335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45961.817186458335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45961.817186458335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45961.817186458335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45961.817186458335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45961.817186458335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45961.817186458335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45961.817186458335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45961.817186458335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45961.817186458335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45961.817186458335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45961.817186458335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45961.817186458335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45961.817186458335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45961.817186458335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45961.817186458335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45961.817186458335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45961.817186458335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45961.817186458335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45961.817186458335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45961.817186458335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45961.817186458335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45961.817186458335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45961.817186458335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45961.817186458335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45961.817186458335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45961.817186458335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45961.817186458335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45961.817186458335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45961.817186458335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45961.817186458335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45961.817186458335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45961.817186458335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45961.817186458335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45961.817186458335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45961.817186458335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45961.817186458335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45961.817186458335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45961.817186458335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45961.817186458335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45961.817186458335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45961.817186458335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45961.817186458335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45961.817186458335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45961.817186458335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45961.817186458335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45961.817186458335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45961.817186458335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45961.817186458335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45961.817186458335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45961.817186458335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45961.817186458335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45961.817186458335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45961.817186458335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45961.817186458335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45961.817186458335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45961.817186458335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45961.817186458335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45961.817186458335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45961.817186458335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45961.817186458335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45961.817186458335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45961.817186458335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45961.817186458335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45961.817186458335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45961.817186458335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45961.817186458335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45961.817186458335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45961.817186458335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45961.817186458335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45961.817186458335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45961.817186458335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45961.817186458335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45961.817186458335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45961.817186458335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45961.817186458335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45961.817186458335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45961.817186458335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45961.817186458335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45961.817186458335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45961.817186458335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45961.817186458335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45961.817186458335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45961.817186458335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45961.817186458335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45961.817186458335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45961.817186458335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45961.817186458335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45961.817186458335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45961.817186458335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45961.817186458335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45961.817186458335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45961.817186458335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45961.817186458335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45961.817186458335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45961.817186458335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45961.817186458335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45961.817186458335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45961.817186458335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45961.817186458335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45961.817186458335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45961.817186458335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45961.817186458335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45961.817186458335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45961.817186458335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45961.817186458335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45961.817186458335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45961.817186458335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45961.817186458335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45961.817186458335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45961.817186458335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45961.817186458335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45961.817186458335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45961.817186458335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45961.817186458335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45961.817186458335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45961.817186458335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45961.817186458335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45961.817186458335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45961.817186458335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45961.817186458335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45961.817186458335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45961.817186458335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45961.817186458335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45961.817186458335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45961.817186458335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45961.817186458335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45961.817186458335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45961.817186458335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45961.817186458335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45961.817186458335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45961.817186458335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45961.817186458335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45961.817186458335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45961.817186458335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45961.817186458335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45961.817186458335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45961.817186458335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45961.817186458335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45961.817186458335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45961.817186458335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45961.817186458335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45961.817186458335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45961.817186458335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45961.817186458335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45961.817186458335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45961.817186458335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45961.817186458335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45961.817186458335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45961.817186458335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45961.817186458335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45961.817186458335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45961.817186458335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45961.817186458335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45961.817186458335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45961.817186458335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45961.817186458335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45961.817186458335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45961.817186458335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45961.817186458335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45961.817186458335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45961.817186458335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45961.817186458335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45961.817186458335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45961.817186458335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45961.817186458335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45961.817186458335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45961.817186458335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45961.817186458335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45961.817186458335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45961.817186458335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45961.817186458335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45961.817186458335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45961.817186458335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45961.817186458335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45961.817186458335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45961.817186458335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45961.817186458335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45961.817186458335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45961.817186458335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45961.817186458335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45961.817186458335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45961.817186458335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45961.817186458335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45961.817186458335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45961.817186458335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45961.817186458335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45961.817186458335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45961.817186458335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45961.817186458335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45961.817186458335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45961.817186458335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45961.817186458335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45961.817186458335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45961.817186458335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45961.817186458335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45961.817186458335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45961.817186458335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45961.817186458335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45961.817186458335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45961.817186458335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45961.817186458335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45961.817186458335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45961.817186458335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45961.817186458335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45961.817186458335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45961.817186458335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45961.817186458335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45961.817186458335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45961.817186458335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45961.817186458335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45961.817186458335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45961.817186458335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45961.817186458335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45961.817186458335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45961.817186458335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45961.817186458335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45961.817186458335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45961.817186458335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45961.817186458335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45961.817186458335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45961.817186458335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45961.817186458335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45961.817186458335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45961.817186458335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45961.817186458335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45961.817186458335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45961.817186458335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45961.817186458335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45961.817186458335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45961.817186458335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45961.817186458335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45961.817186458335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45961.817186458335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45961.817186458335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45961.817186458335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45961.817186458335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45961.817186458335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45961.817186458335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45961.817186458335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45961.817186458335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45961.817186458335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45961.817186458335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45961.817186458335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45961.817186458335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45961.817186458335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45961.817186458335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45961.817186458335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45961.817186458335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45961.817186458335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45961.817186458335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45961.817186458335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45961.817186458335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45961.817186458335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45961.817186458335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45961.817186458335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45961.817186458335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45961.817186458335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45961.817186458335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45961.817186458335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45961.817186458335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45961.817186458335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45961.817186458335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45961.817186458335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45961.817186458335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45961.817186458335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45961.817186458335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45961.817186458335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45961.817186458335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45961.817186458335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45961.817186458335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45961.817186458335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45961.817186458335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45961.817186458335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45961.817186458335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45961.817186458335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45961.817186458335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45961.817186458335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45961.817186458335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45961.817186458335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45961.817186458335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45961.817186458335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45961.817186458335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45961.817186458335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45961.817186458335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45961.817186458335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45961.817186458335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45961.817186458335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45961.817186458335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45961.817186458335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45961.817186458335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45961.817186458335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45961.817186458335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45961.817186458335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45961.817186458335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45961.817186458335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45961.817186458335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45961.817186458335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45961.817186458335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45961.817186458335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45961.817186458335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45961.817186458335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45961.817186458335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45961.817186458335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45961.817186458335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45961.817186458335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45961.817186458335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45961.817186458335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45961.817186458335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45961.817186458335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45961.817186458335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45961.817186458335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45961.817186458335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45961.817186458335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45961.817186458335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45961.817186458335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45961.817186458335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45961.817186458335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45961.817186458335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45961.817186458335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45961.817186458335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45961.817186458335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45961.817186458335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45961.817186458335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45961.817186458335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45961.817186458335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45961.817186458335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45961.817186458335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45961.817186458335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45961.817186458335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45961.817186458335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45961.817186458335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45961.817186458335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45961.817186458335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45961.817186458335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45961.817186458335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45961.817186458335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45961.817186458335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45961.817186458335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45961.817186458335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45961.817186458335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45961.817186458335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45961.817186458335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45961.817186458335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45961.817186458335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45961.817186458335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45961.817186458335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45961.817186458335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45961.817186458335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45961.817186458335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45961.817186458335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45961.817186458335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45961.817186458335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45961.817186458335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45961.817186458335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45961.817186458335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45961.817186458335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45961.817186458335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45961.817186458335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45961.817186458335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45961.817186458335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45961.817186458335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45961.817186458335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45961.817186458335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45961.817186458335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45961.817186458335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45961.817186458335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45961.817186458335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45961.817186458335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45961.817186458335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45961.817186458335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45961.817186458335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45961.817186458335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45961.817186458335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45961.817186458335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45961.817186458335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45961.817186458335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45961.817186458335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45961.817186458335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45961.817186458335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45961.817186458335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45961.817186458335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45961.817186458335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45961.817186458335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45961.817186458335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45961.817186458335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45961.817186458335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45961.817186458335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45961.817186458335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45961.817186458335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45961.817186458335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45961.817186458335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45961.817186458335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45961.817186458335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45961.817186458335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45961.817186458335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45961.817186458335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45961.817186458335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45961.817186458335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45961.817186458335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45961.817186458335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45961.817186458335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45961.817186458335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45961.817186458335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45961.817186458335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45961.817186458335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45961.817186458335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45961.817186458335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45961.817186458335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45961.817186458335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45961.817186458335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45961.817186458335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45961.817186458335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45961.817186458335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45961.817186458335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45961.817186458335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45961.817186458335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45961.817186458335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45961.817186458335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45961.817186458335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45961.817186458335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45961.817186458335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45961.817186458335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45961.817186458335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45961.817186458335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45961.817186458335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45961.817186458335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45961.817186458335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45961.817186458335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45961.817186458335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45961.817186458335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45961.817186458335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45961.817186458335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45961.817186458335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45961.817186458335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45961.817186458335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45961.817186458335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45961.817186458335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45961.817186458335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45961.817186458335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45961.817186458335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45961.817186458335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45961.817186458335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45961.817186458335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45961.817186458335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45961.817186458335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45961.817186458335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45961.817186458335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45961.817186458335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45961.817186458335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45961.817186458335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45961.817186458335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45961.817186458335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45961.817186458335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45961.817186458335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45961.817186458335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45961.817186458335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45961.817186458335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45961.817186458335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45961.817186458335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45961.817186458335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45961.817186458335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45961.817186458335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45961.817186458335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45961.817186458335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45961.817186458335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45961.817186458335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45961.817186458335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45961.817186458335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45961.817186458335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45961.817186458335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45961.817186458335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45961.817186458335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45961.817186458335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45961.817186458335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45961.817186458335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45961.817186458335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45961.817186458335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45961.817186458335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45961.817186458335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45961.817186458335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45961.817186458335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45961.817186458335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45961.817186458335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45961.817186458335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45961.817186458335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45961.817186458335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45961.817186458335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45961.817186458335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45961.817186458335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45961.817186458335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45961.817186458335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45961.817186458335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45961.817186458335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45961.817186458335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45961.817186458335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45961.817186458335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45961.817186458335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45961.817186458335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45961.817186458335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45961.817186458335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45961.817186458335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45961.817186458335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45961.817186458335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45961.817186458335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45961.817186458335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45961.817186458335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45961.817186458335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45961.817186458335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45961.817186458335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45961.817186458335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45961.817186458335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45961.817186458335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45961.817186458335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45961.817186458335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45961.817186458335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45961.817186458335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45961.817186458335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45961.817186458335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45961.817186458335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45961.817186458335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45961.817186458335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45961.817186458335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45961.817186458335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45961.817186458335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45961.817186458335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45961.817186458335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45961.817186458335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45961.817186458335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45961.817186458335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45961.817186458335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45961.817186458335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45961.817186458335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45961.817186458335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45961.817186458335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45961.817186458335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45961.817186458335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45961.817186458335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45961.817186458335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45961.817186458335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45961.817186458335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45961.817186458335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45961.817186458335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45961.817186458335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45961.817186458335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45961.817186458335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45961.817186458335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45961.817186458335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45961.817186458335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45961.817186458335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45961.817186458335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45961.817186458335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45961.817186458335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45961.817186458335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45961.817186458335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45961.817186458335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45961.817186458335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45961.817186458335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45961.817186458335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45961.817186458335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45961.817186458335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45961.817186458335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45961.817186458335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45961.817186458335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45961.817186458335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45961.817186458335</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3"/>
  <sheetViews>
    <sheetView tabSelected="1"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258.33646886573842</v>
      </c>
      <c r="H2" s="99">
        <v>45703.474768518521</v>
      </c>
      <c r="I2" s="99" t="str">
        <f>IFERROR(VLOOKUP(D2,DB!A:F,6,0),"")</f>
        <v>SCECO</v>
      </c>
      <c r="J2" s="99" t="str">
        <f>IFERROR(VLOOKUP(D2,DB!A:G,7,0),"")</f>
        <v>Dead</v>
      </c>
      <c r="K2" s="101" t="s">
        <v>39110</v>
      </c>
      <c r="L2" s="94" t="str">
        <f>IFERROR(VLOOKUP(D2,DB!A:I,9,0),"")</f>
        <v>Latis</v>
      </c>
    </row>
    <row r="3" spans="1:16" ht="26.25" customHeight="1">
      <c r="A3" s="169" t="s">
        <v>39111</v>
      </c>
      <c r="B3" s="119" t="str">
        <f>IFERROR(VLOOKUP(D3,DB!A:K,11,0),"")</f>
        <v>R4</v>
      </c>
      <c r="C3" s="120">
        <v>1</v>
      </c>
      <c r="D3" s="94" t="s">
        <v>28974</v>
      </c>
      <c r="E3" s="98" t="s">
        <v>39021</v>
      </c>
      <c r="F3" s="123">
        <v>45960.96875</v>
      </c>
      <c r="G3" s="124">
        <f ca="1">IFERROR(NOW()-F3,"")</f>
        <v>0.84843645833461778</v>
      </c>
      <c r="H3" s="123">
        <v>45960.963101851848</v>
      </c>
      <c r="I3" s="119" t="str">
        <f>IFERROR(VLOOKUP(D3,DB!A:F,6,0),"")</f>
        <v>SCECO</v>
      </c>
      <c r="J3" s="119" t="str">
        <f>IFERROR(VLOOKUP(D3,DB!A:G,7,0),"")</f>
        <v>Weak</v>
      </c>
      <c r="K3" s="125" t="s">
        <v>39112</v>
      </c>
      <c r="L3" s="121" t="str">
        <f>IFERROR(VLOOKUP(D3,DB!A:I,9,0),"")</f>
        <v>Latis</v>
      </c>
    </row>
    <row r="4" spans="1:16" ht="15" customHeight="1">
      <c r="A4" s="119" t="s">
        <v>39113</v>
      </c>
      <c r="B4" s="119" t="str">
        <f>IFERROR(VLOOKUP(D4,DB!A:K,11,0),"")</f>
        <v>R4</v>
      </c>
      <c r="C4" s="120">
        <v>3</v>
      </c>
      <c r="D4" s="121" t="s">
        <v>29169</v>
      </c>
      <c r="E4" s="98" t="s">
        <v>39102</v>
      </c>
      <c r="F4" s="123">
        <v>45961.740219907406</v>
      </c>
      <c r="G4" s="124">
        <f ca="1">IFERROR(NOW()-F4,"")</f>
        <v>7.6966550928773358E-2</v>
      </c>
      <c r="H4" s="123">
        <v>45961.731886574074</v>
      </c>
      <c r="I4" s="119" t="str">
        <f>IFERROR(VLOOKUP(D4,DB!A:F,6,0),"")</f>
        <v>Generator-SG</v>
      </c>
      <c r="J4" s="119" t="str">
        <f>IFERROR(VLOOKUP(D4,DB!A:G,7,0),"")</f>
        <v>Vandalized</v>
      </c>
      <c r="K4" s="125" t="s">
        <v>39114</v>
      </c>
      <c r="L4" s="121" t="str">
        <f>IFERROR(VLOOKUP(D4,DB!A:I,9,0),"")</f>
        <v>Latis</v>
      </c>
    </row>
    <row r="5" spans="1:16" ht="15" customHeight="1">
      <c r="A5" s="119" t="s">
        <v>39115</v>
      </c>
      <c r="B5" s="119" t="str">
        <f>IFERROR(VLOOKUP(D5,DB!A:K,11,0),"")</f>
        <v>R4</v>
      </c>
      <c r="C5" s="120">
        <v>1</v>
      </c>
      <c r="D5" s="121" t="s">
        <v>28616</v>
      </c>
      <c r="E5" s="98" t="s">
        <v>39102</v>
      </c>
      <c r="F5" s="123">
        <v>45961.792361111111</v>
      </c>
      <c r="G5" s="124">
        <f ca="1">IFERROR(NOW()-F5,"")</f>
        <v>2.4825347223668359E-2</v>
      </c>
      <c r="H5" s="123">
        <v>45961.779409722221</v>
      </c>
      <c r="I5" s="119" t="str">
        <f>IFERROR(VLOOKUP(D5,DB!A:F,6,0),"")</f>
        <v>SCECO</v>
      </c>
      <c r="J5" s="119" t="str">
        <f>IFERROR(VLOOKUP(D5,DB!A:G,7,0),"")</f>
        <v>Good</v>
      </c>
      <c r="K5" s="125" t="s">
        <v>39116</v>
      </c>
      <c r="L5" s="121" t="str">
        <f>IFERROR(VLOOKUP(D5,DB!A:I,9,0),"")</f>
        <v>Latis</v>
      </c>
    </row>
    <row r="6" spans="1:16" ht="15" customHeight="1">
      <c r="A6" s="119"/>
      <c r="B6" s="119" t="str">
        <f>IFERROR(VLOOKUP(D6,DB!A:K,11,0),"")</f>
        <v/>
      </c>
      <c r="C6" s="120"/>
      <c r="D6" s="121"/>
      <c r="E6" s="98"/>
      <c r="F6" s="123"/>
      <c r="G6" s="124">
        <f ca="1">IFERROR(NOW()-F6,"")</f>
        <v>45961.817186458335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45961.817186458335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45961.817186458335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45961.817186458335</v>
      </c>
      <c r="H9" s="123"/>
      <c r="I9" s="119" t="str">
        <f>IFERROR(VLOOKUP(D9,DB!A:F,6,0),"")</f>
        <v/>
      </c>
      <c r="J9" s="119" t="str">
        <f>IFERROR(VLOOKUP(D9,DB!A:G,7,0),"")</f>
        <v/>
      </c>
      <c r="K9" s="125"/>
      <c r="L9" s="121" t="str">
        <f>IFERROR(VLOOKUP(D9,DB!A:I,9,0),"")</f>
        <v/>
      </c>
    </row>
    <row r="10" spans="1:16" ht="15" customHeight="1">
      <c r="A10" s="119"/>
      <c r="B10" s="119"/>
      <c r="C10" s="120"/>
      <c r="D10" s="121"/>
      <c r="E10" s="98"/>
      <c r="F10" s="123"/>
      <c r="G10" s="124">
        <f ca="1">IFERROR(NOW()-F10,"")</f>
        <v>45961.817186458335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45961.817186458335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45961.817186458335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45961.817186458335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45961.817186458335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45961.817186458335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45961.817186458335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45961.817186458335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45961.817186458335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45961.817186458335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45961.817186458335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45961.817186458335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45961.817186458335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45961.817186458335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45961.817186458335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45961.817186458335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45961.817186458335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45961.817186458335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45961.817186458335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45961.817186458335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45961.817186458335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45961.817186458335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45961.817186458335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45961.817186458335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45961.817186458335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45961.817186458335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45961.817186458335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45961.817186458335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45961.817186458335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45961.817186458335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45961.817186458335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45961.817186458335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45961.817186458335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45961.817186458335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45961.817186458335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45961.817186458335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45961.817186458335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45961.817186458335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45961.817186458335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45961.817186458335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45961.817186458335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45961.817186458335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45961.817186458335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45961.817186458335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45961.817186458335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45961.817186458335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45961.817186458335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45961.817186458335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45961.817186458335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45961.817186458335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45961.817186458335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45961.817186458335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45961.817186458335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45961.817186458335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45961.817186458335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45961.817186458335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45961.817186458335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45961.817186458335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45961.817186458335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45961.817186458335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45961.817186458335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45961.817186458335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45961.817186458335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45961.817186458335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45961.817186458335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45961.817186458335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45961.817186458335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45961.817186458335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45961.817186458335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45961.817186458335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45961.817186458335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45961.817186458335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45961.817186458335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45961.817186458335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45961.817186458335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45961.817186458335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45961.817186458335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45961.817186458335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45961.817186458335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45961.817186458335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45961.817186458335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45961.817186458335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45961.817186458335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45961.817186458335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45961.817186458335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45961.817186458335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45961.817186458335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45961.817186458335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45961.817186458335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45961.817186458335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45961.817186458335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45961.817186458335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45961.817186458335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45961.817186458335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45961.817186458335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45961.817186458335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45961.817186458335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45961.817186458335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45961.817186458335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45961.817186458335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45961.817186458335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45961.817186458335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45961.817186458335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45961.817186458335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45961.817186458335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45961.817186458335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45961.817186458335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45961.817186458335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45961.817186458335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45961.817186458335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45961.817186458335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45961.817186458335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45961.817186458335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45961.817186458335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45961.817186458335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45961.817186458335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45961.817186458335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45961.817186458335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45961.817186458335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45961.817186458335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45961.817186458335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45961.817186458335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45961.817186458335</v>
      </c>
      <c r="H132" s="123"/>
      <c r="I132" s="119" t="str">
        <f>IFERROR(VLOOKUP(D132,DB!A:F,6,0),"")</f>
        <v/>
      </c>
      <c r="J132" s="119" t="str">
        <f>IFERROR(VLOOKUP(D132,DB!A:G,7,0),"")</f>
        <v/>
      </c>
      <c r="K132" s="125"/>
      <c r="L132" s="121" t="str">
        <f>IFERROR(VLOOKUP(D132,DB!A:I,9,0),"")</f>
        <v/>
      </c>
    </row>
    <row r="133" spans="1:12" ht="15" customHeight="1">
      <c r="A133" s="126"/>
      <c r="B133" s="126" t="str">
        <f>IFERROR(VLOOKUP(D133,DB!A:K,11,0),"")</f>
        <v/>
      </c>
      <c r="C133" s="127"/>
      <c r="D133" s="128"/>
      <c r="E133" s="129"/>
      <c r="F133" s="130"/>
      <c r="G133" s="131">
        <f ca="1">IFERROR(NOW()-F133,"")</f>
        <v>45961.817186458335</v>
      </c>
      <c r="H133" s="130"/>
      <c r="I133" s="126" t="str">
        <f>IFERROR(VLOOKUP(D133,DB!A:F,6,0),"")</f>
        <v/>
      </c>
      <c r="J133" s="126" t="str">
        <f>IFERROR(VLOOKUP(D133,DB!A:G,7,0),"")</f>
        <v/>
      </c>
      <c r="K133" s="132"/>
      <c r="L133" s="128" t="str">
        <f>IFERROR(VLOOKUP(D133,DB!A:I,9,0),"")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0"/>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69.985126273146307</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39102</v>
      </c>
      <c r="F3" s="38">
        <v>45926.188877314817</v>
      </c>
      <c r="G3" s="144">
        <f t="shared" ref="G3" ca="1" si="0">IFERROR(NOW()-F3,"")</f>
        <v>35.628309143517981</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39102</v>
      </c>
      <c r="F4" s="153">
        <v>45948.661111111112</v>
      </c>
      <c r="G4" s="154">
        <f ca="1">IFERROR(NOW()-F4,"")</f>
        <v>13.156075347222213</v>
      </c>
      <c r="H4" s="153">
        <v>45948.661111111112</v>
      </c>
      <c r="I4" s="152" t="str">
        <f>IFERROR(VLOOKUP(D4,DB!A:F,6,0),"")</f>
        <v>SCECO</v>
      </c>
      <c r="J4" s="152" t="str">
        <f>IFERROR(VLOOKUP(D4,DB!A:G,7,0),"")</f>
        <v>Dead</v>
      </c>
      <c r="K4" s="152" t="s">
        <v>39122</v>
      </c>
      <c r="L4" s="152" t="str">
        <f>IFERROR(VLOOKUP(D4,DB!A:I,9,0),"")</f>
        <v>Latis</v>
      </c>
    </row>
    <row r="5" spans="1:13" ht="15">
      <c r="A5" s="152" t="s">
        <v>39123</v>
      </c>
      <c r="B5" s="152" t="str">
        <f>IFERROR(VLOOKUP(D5,DB!A:K,11,0),"")</f>
        <v>R5</v>
      </c>
      <c r="C5" s="152">
        <v>1</v>
      </c>
      <c r="D5" s="152" t="s">
        <v>33181</v>
      </c>
      <c r="E5" s="152" t="s">
        <v>39102</v>
      </c>
      <c r="F5" s="153">
        <v>45961.751203703701</v>
      </c>
      <c r="G5" s="154">
        <f ca="1">IFERROR(NOW()-F5,"")</f>
        <v>6.5982754633296281E-2</v>
      </c>
      <c r="H5" s="153">
        <v>45961.745300925926</v>
      </c>
      <c r="I5" s="152" t="str">
        <f>IFERROR(VLOOKUP(D5,DB!A:F,6,0),"")</f>
        <v>SCECO</v>
      </c>
      <c r="J5" s="152" t="str">
        <f>IFERROR(VLOOKUP(D5,DB!A:G,7,0),"")</f>
        <v>Weak</v>
      </c>
      <c r="K5" s="152" t="s">
        <v>39124</v>
      </c>
      <c r="L5" s="152" t="str">
        <f>IFERROR(VLOOKUP(D5,DB!A:I,9,0),"")</f>
        <v>Latis</v>
      </c>
    </row>
    <row r="6" spans="1:13" ht="15">
      <c r="A6" s="152"/>
      <c r="B6" s="152" t="str">
        <f>IFERROR(VLOOKUP(D6,DB!A:K,11,0),"")</f>
        <v/>
      </c>
      <c r="C6" s="152"/>
      <c r="D6" s="152"/>
      <c r="E6" s="152"/>
      <c r="F6" s="153"/>
      <c r="G6" s="154">
        <f ca="1">IFERROR(NOW()-F6,"")</f>
        <v>45961.817186458335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45961.817186458335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45961.817186458335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45961.817186458335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45961.817186458335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45961.817186458335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45961.817186458335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45961.817186458335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45961.817186458335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45961.817186458335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45961.817186458335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45961.817186458335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45961.817186458335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45961.817186458335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45961.817186458335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45961.817186458335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45961.817186458335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45961.817186458335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45961.817186458335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45961.817186458335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45961.817186458335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45961.817186458335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45961.817186458335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45961.817186458335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45961.817186458335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45961.817186458335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45961.817186458335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45961.817186458335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45961.817186458335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45961.817186458335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45961.817186458335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45961.817186458335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45961.817186458335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45961.817186458335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45961.817186458335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45961.817186458335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45961.817186458335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45961.817186458335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45961.817186458335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45961.817186458335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45961.817186458335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45961.817186458335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45961.817186458335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45961.817186458335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45961.817186458335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45961.817186458335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45961.817186458335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45961.817186458335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45961.817186458335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45961.817186458335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45961.817186458335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45961.817186458335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45961.817186458335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45961.817186458335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45961.817186458335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45961.817186458335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45961.817186458335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45961.817186458335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45961.817186458335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45961.817186458335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45961.817186458335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45961.817186458335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45961.817186458335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45961.817186458335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45961.817186458335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45961.817186458335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45961.817186458335</v>
      </c>
      <c r="H72" s="153"/>
      <c r="I72" s="152" t="str">
        <f>IFERROR(VLOOKUP(D72,DB!A:F,6,0),"")</f>
        <v/>
      </c>
      <c r="J72" s="152" t="str">
        <f>IFERROR(VLOOKUP(D72,DB!A:G,7,0),"")</f>
        <v/>
      </c>
      <c r="K72" s="152"/>
      <c r="L72" s="152" t="str">
        <f>IFERROR(VLOOKUP(D72,DB!A:I,9,0),"")</f>
        <v/>
      </c>
    </row>
    <row r="73" spans="1:12" ht="15">
      <c r="A73" s="158"/>
      <c r="B73" s="158" t="str">
        <f>IFERROR(VLOOKUP(D73,DB!A:K,11,0),"")</f>
        <v/>
      </c>
      <c r="C73" s="158"/>
      <c r="D73" s="158"/>
      <c r="E73" s="158"/>
      <c r="F73" s="159"/>
      <c r="G73" s="160">
        <f ca="1">IFERROR(NOW()-F73,"")</f>
        <v>45961.817186458335</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45961.817186458335</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45961.817186458335</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45961.817186458335</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45961.817186458335</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45961.817186458335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45961.817186458335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45961.817186458335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45961.817186458335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45961.817186458335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45961.817186458335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45961.817186458335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45961.817186458335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45961.817186458335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45961.817186458335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45961.817186458335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45961.817186458335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45961.817186458335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45961.817186458335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45961.817186458335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45961.817186458335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45961.817186458335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45961.817186458335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45961.817186458335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45961.817186458335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45961.817186458335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45961.817186458335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45961.817186458335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45961.817186458335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45961.817186458335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45961.817186458335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45961.817186458335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45961.817186458335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45961.817186458335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45961.817186458335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45961.817186458335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45961.817186458335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45961.817186458335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45961.817186458335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45961.817186458335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45961.817186458335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45961.817186458335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45961.817186458335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45961.817186458335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45961.817186458335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45961.817186458335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45961.817186458335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45961.817186458335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45961.817186458335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45961.817186458335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45961.817186458335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45961.817186458335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45961.817186458335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45961.817186458335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45961.817186458335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45961.817186458335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45961.817186458335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45961.817186458335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45961.817186458335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45961.817186458335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45961.817186458335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45961.817186458335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45961.817186458335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45961.817186458335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45961.817186458335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45961.817186458335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45961.817186458335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45961.817186458335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45961.817186458335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45961.817186458335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45961.817186458335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45961.817186458335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45961.817186458335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45961.817186458335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45961.817186458335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45961.817186458335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45961.817186458335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45961.817186458335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45961.817186458335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45961.817186458335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45961.817186458335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45961.817186458335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45961.817186458335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45961.817186458335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45961.817186458335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45961.817186458335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45961.817186458335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45961.817186458335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45961.817186458335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45961.817186458335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45961.817186458335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45961.817186458335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45961.817186458335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45961.817186458335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45961.817186458335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45961.817186458335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45961.817186458335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45961.817186458335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45961.817186458335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45961.817186458335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45961.817186458335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45961.817186458335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45961.817186458335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45961.817186458335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45961.817186458335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45961.817186458335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45961.817186458335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45961.817186458335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45961.817186458335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45961.817186458335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45961.817186458335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45961.817186458335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45961.817186458335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45961.817186458335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45961.817186458335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45961.817186458335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45961.817186458335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45961.817186458335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45961.817186458335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45961.817186458335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45961.817186458335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45961.817186458335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45961.817186458335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45961.817186458335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45961.817186458335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45961.817186458335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45961.817186458335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45961.817186458335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45961.817186458335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45961.817186458335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45961.817186458335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45961.817186458335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45961.817186458335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45961.817186458335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45961.817186458335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45961.817186458335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45961.817186458335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45961.817186458335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45961.817186458335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45961.817186458335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45961.817186458335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45961.817186458335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45961.817186458335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45961.817186458335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45961.817186458335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45961.817186458335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45961.817186458335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45961.817186458335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45961.817186458335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45961.817186458335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45961.817186458335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45961.817186458335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45961.817186458335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45961.817186458335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45961.817186458335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45961.817186458335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45961.817186458335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45961.817186458335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45961.817186458335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45961.817186458335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45961.817186458335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45961.817186458335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45961.817186458335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45961.817186458335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45961.817186458335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45961.817186458335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45961.817186458335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45961.817186458335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45961.817186458335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45961.817186458335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45961.817186458335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45961.817186458335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45961.817186458335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45961.817186458335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45961.817186458335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45961.817186458335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45961.817186458335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45961.817186458335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45961.817186458335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45961.817186458335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45961.817186458335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45961.817186458335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45961.817186458335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45961.817186458335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45961.817186458335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45961.817186458335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45961.817186458335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45961.817186458335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45961.817186458335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45961.817186458335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45961.817186458335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45961.817186458335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45961.817186458335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45961.817186458335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45961.817186458335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45961.817186458335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45961.817186458335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45961.817186458335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45961.817186458335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45961.817186458335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45961.817186458335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45961.817186458335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45961.817186458335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45961.817186458335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45961.817186458335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45961.817186458335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45961.817186458335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45961.817186458335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45961.817186458335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45961.817186458335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45961.817186458335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45961.817186458335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45961.817186458335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45961.817186458335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45961.817186458335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45961.817186458335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45961.817186458335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45961.817186458335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45961.817186458335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45961.817186458335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45961.817186458335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45961.817186458335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45961.817186458335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45961.817186458335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45961.817186458335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45961.817186458335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45961.817186458335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45961.817186458335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45961.817186458335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45961.817186458335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45961.817186458335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45961.817186458335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45961.817186458335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45961.817186458335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45961.817186458335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45961.817186458335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45961.817186458335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45961.817186458335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45961.817186458335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45961.817186458335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45961.817186458335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45961.817186458335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45961.817186458335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45961.817186458335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45961.817186458335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45961.817186458335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45961.817186458335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45961.817186458335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45961.817186458335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45961.817186458335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45961.817186458335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45961.817186458335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45961.817186458335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45961.817186458335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45961.817186458335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45961.817186458335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45961.817186458335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45961.817186458335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45961.817186458335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45961.817186458335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45961.817186458335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45961.817186458335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45961.817186458335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45961.817186458335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45961.817186458335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45961.817186458335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45961.817186458335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45961.817186458335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45961.817186458335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45961.817186458335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45961.817186458335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45961.817186458335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45961.817186458335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45961.817186458335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45961.817186458335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45961.817186458335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45961.817186458335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45961.817186458335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45961.817186458335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45961.817186458335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45961.817186458335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45961.817186458335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45961.817186458335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45961.817186458335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45961.817186458335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45961.817186458335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45961.817186458335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45961.817186458335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45961.817186458335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45961.817186458335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45961.817186458335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45961.817186458335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45961.817186458335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45961.817186458335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45961.817186458335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45961.817186458335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45961.817186458335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45961.817186458335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45961.817186458335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45961.817186458335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45961.817186458335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45961.817186458335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45961.817186458335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45961.817186458335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45961.817186458335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45961.817186458335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45961.817186458335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45961.817186458335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45961.817186458335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45961.817186458335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45961.817186458335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45961.817186458335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45961.817186458335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45961.817186458335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45961.817186458335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45961.817186458335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45961.817186458335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45961.817186458335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45961.817186458335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45961.817186458335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45961.817186458335</v>
      </c>
      <c r="H393" s="159"/>
      <c r="I393" s="158" t="str">
        <f>IFERROR(VLOOKUP(D393,DB!A:F,6,0),"")</f>
        <v/>
      </c>
      <c r="J393" s="158" t="str">
        <f>IFERROR(VLOOKUP(D393,DB!A:G,7,0),"")</f>
        <v/>
      </c>
      <c r="K393" s="158"/>
      <c r="L393" s="158" t="str">
        <f>IFERROR(VLOOKUP(D393,DB!A:I,9,0),"")</f>
        <v/>
      </c>
    </row>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503" ht="15"/>
    <row r="504" ht="15"/>
    <row r="506" ht="15"/>
    <row r="507" ht="15"/>
    <row r="508" ht="15"/>
    <row r="509" ht="15"/>
    <row r="511" ht="15"/>
    <row r="512" ht="15"/>
    <row r="519" ht="15"/>
    <row r="520" ht="15"/>
    <row r="521" ht="15"/>
    <row r="522" ht="15"/>
    <row r="523" ht="15"/>
    <row r="524" ht="15"/>
    <row r="527" ht="15"/>
    <row r="528" ht="15"/>
    <row r="529" ht="15"/>
    <row r="530" ht="15"/>
    <row r="531" ht="15"/>
    <row r="532" ht="15"/>
    <row r="533" ht="15"/>
    <row r="534" ht="15"/>
    <row r="535" ht="15"/>
    <row r="536" ht="15"/>
    <row r="537" ht="15"/>
    <row r="538"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4" ht="15"/>
    <row r="595" ht="15"/>
    <row r="632" ht="15"/>
    <row r="633" ht="15"/>
    <row r="634" ht="15"/>
    <row r="635" ht="15"/>
    <row r="636" ht="15"/>
    <row r="637" ht="15"/>
    <row r="638" ht="15"/>
    <row r="639" ht="15"/>
    <row r="640" ht="15"/>
    <row r="641"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2" ht="15"/>
    <row r="723" ht="15"/>
    <row r="724" ht="15"/>
    <row r="726" ht="15"/>
    <row r="727"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931" ht="15"/>
    <row r="932" ht="15"/>
    <row r="933" ht="15"/>
    <row r="934" ht="15"/>
    <row r="935" ht="15"/>
    <row r="936" ht="15"/>
    <row r="942" ht="15"/>
    <row r="943" ht="15"/>
    <row r="944" ht="15"/>
    <row r="945" ht="15"/>
    <row r="946" ht="15"/>
    <row r="947" ht="15"/>
    <row r="948"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9" ht="15"/>
    <row r="1000" ht="15"/>
    <row r="1006" ht="15"/>
    <row r="1007" ht="15"/>
    <row r="1009" ht="15"/>
    <row r="1010" ht="15"/>
    <row r="1011" ht="15"/>
    <row r="1012" ht="15"/>
    <row r="1013" ht="15"/>
    <row r="1014" ht="15"/>
    <row r="1015" ht="15"/>
    <row r="1017" ht="15"/>
    <row r="1018" ht="15"/>
    <row r="1019"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8" ht="15"/>
    <row r="1089" ht="15"/>
    <row r="1090" ht="15"/>
    <row r="1091" ht="15"/>
    <row r="1092" ht="15"/>
    <row r="1093" ht="15"/>
    <row r="1094" ht="15"/>
    <row r="1095" ht="15"/>
    <row r="1096" ht="15"/>
    <row r="1097" ht="15"/>
    <row r="1098" ht="15"/>
    <row r="1099" ht="15"/>
    <row r="1100" ht="15"/>
    <row r="1101" ht="15"/>
    <row r="1103" ht="15"/>
    <row r="1104" ht="15"/>
    <row r="1105" ht="15"/>
    <row r="1106" ht="15"/>
    <row r="1107" ht="15"/>
    <row r="1108" ht="15"/>
    <row r="1109" ht="15"/>
    <row r="1110" ht="15"/>
    <row r="1111" ht="15"/>
    <row r="1112" ht="15"/>
    <row r="1113" ht="15"/>
    <row r="1114" ht="15"/>
    <row r="1117" ht="15"/>
    <row r="1118" ht="15"/>
    <row r="1119" ht="15"/>
    <row r="1120" ht="15"/>
    <row r="1121" ht="15"/>
    <row r="1122" ht="15"/>
    <row r="1123" ht="15"/>
    <row r="1125" ht="15"/>
    <row r="1126" ht="15"/>
    <row r="1127" ht="15"/>
    <row r="1128" ht="15"/>
    <row r="1129" ht="15"/>
    <row r="1130" ht="15"/>
    <row r="1131" ht="15"/>
    <row r="1132" ht="15"/>
    <row r="1133" ht="15"/>
    <row r="1134" ht="15"/>
    <row r="1135" ht="15"/>
    <row r="1137" ht="15"/>
    <row r="1138" ht="15"/>
    <row r="1139" ht="15"/>
    <row r="1140" ht="15"/>
    <row r="1141" ht="15"/>
    <row r="1142" ht="15"/>
    <row r="1143" ht="15"/>
    <row r="1144" ht="15"/>
    <row r="1145" ht="15"/>
    <row r="1146" ht="15"/>
    <row r="1154" ht="15"/>
    <row r="1155" ht="15"/>
    <row r="1158" ht="15"/>
    <row r="1159" ht="15"/>
    <row r="1160" ht="15"/>
    <row r="1161" ht="15"/>
    <row r="1162" ht="15"/>
    <row r="1163" ht="15"/>
    <row r="1164" ht="15"/>
    <row r="1165" ht="15"/>
    <row r="1168" ht="15"/>
    <row r="1169" ht="15"/>
    <row r="1170" ht="15"/>
    <row r="1171" ht="15"/>
    <row r="1172" ht="15"/>
    <row r="1173" ht="15"/>
    <row r="1174" ht="15"/>
    <row r="1175" ht="15"/>
    <row r="1176" ht="15"/>
    <row r="1177" ht="15"/>
    <row r="1178" ht="15"/>
    <row r="1179" ht="15"/>
    <row r="1181" ht="15"/>
    <row r="1182" ht="15"/>
    <row r="1183" ht="15"/>
    <row r="1186" ht="15"/>
    <row r="1188" ht="15"/>
    <row r="1190" ht="15"/>
    <row r="1193" ht="15"/>
    <row r="1194" ht="15"/>
    <row r="1195" ht="15"/>
    <row r="1197" ht="15"/>
    <row r="1199" ht="15"/>
    <row r="1200" ht="15"/>
    <row r="1201" ht="15"/>
    <row r="1202" ht="15"/>
    <row r="1203" ht="15"/>
    <row r="1205" ht="15"/>
    <row r="1206" ht="15"/>
    <row r="1207" ht="15"/>
    <row r="1208" ht="15"/>
    <row r="1210" ht="15"/>
    <row r="1212" ht="15"/>
    <row r="1213" ht="15"/>
    <row r="1215" ht="15"/>
    <row r="1216" ht="15"/>
    <row r="1217" ht="15"/>
    <row r="1218" ht="15"/>
    <row r="1220" ht="15"/>
    <row r="1222" ht="15"/>
    <row r="1223" ht="15"/>
    <row r="1224" ht="15"/>
    <row r="1225" ht="15"/>
    <row r="1227" ht="15"/>
    <row r="1228" ht="15"/>
    <row r="1229" ht="15"/>
    <row r="1230" ht="15"/>
    <row r="1231" ht="15"/>
    <row r="1232" ht="15"/>
    <row r="1233" ht="15"/>
    <row r="1236" ht="15"/>
    <row r="1238" ht="15"/>
    <row r="1239" ht="15"/>
    <row r="1240" ht="15"/>
    <row r="1241" ht="15"/>
    <row r="1242" ht="15"/>
    <row r="1243" ht="15"/>
    <row r="1244" ht="15"/>
    <row r="1245" ht="15"/>
    <row r="1248" ht="15"/>
    <row r="1249" ht="15"/>
    <row r="1251" ht="15"/>
    <row r="1253" ht="15"/>
    <row r="1254" ht="15"/>
    <row r="1255" ht="15"/>
    <row r="1256" ht="15"/>
    <row r="1257" ht="15"/>
    <row r="1261" ht="15"/>
    <row r="1262" ht="15"/>
    <row r="1264" ht="15"/>
    <row r="1265" ht="15"/>
    <row r="1268" ht="15"/>
    <row r="1269" ht="15"/>
    <row r="1273" ht="15"/>
    <row r="1280" ht="15"/>
  </sheetData>
  <dataValidations count="2">
    <dataValidation allowBlank="1" showInputMessage="1" showErrorMessage="1" sqref="E1" xr:uid="{920C6338-E771-4DAE-8C89-92A9093EA4DE}"/>
    <dataValidation type="list" allowBlank="1" showInputMessage="1" showErrorMessage="1" sqref="E2:E39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7"/>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1</v>
      </c>
      <c r="D2" s="103" t="s">
        <v>34762</v>
      </c>
      <c r="E2" s="106" t="s">
        <v>39021</v>
      </c>
      <c r="F2" s="107"/>
      <c r="G2" s="77">
        <f ca="1">IFERROR(NOW()-F2,"")</f>
        <v>45961.817186458335</v>
      </c>
      <c r="H2" s="107">
        <v>45961.747835648152</v>
      </c>
      <c r="I2" s="103" t="str">
        <f>IFERROR(VLOOKUP(D2,DB!A:F,6,0),"")</f>
        <v>SCECO</v>
      </c>
      <c r="J2" s="102" t="str">
        <f>IFERROR(VLOOKUP(D2,DB!A:G,7,0),"")</f>
        <v>Vandalized</v>
      </c>
      <c r="K2" s="108" t="s">
        <v>39126</v>
      </c>
      <c r="L2" s="109" t="str">
        <f>IFERROR(VLOOKUP(D2,DB!A:I,9,0),"")</f>
        <v>Latis</v>
      </c>
    </row>
    <row r="3" spans="1:16383" ht="31.5" customHeight="1">
      <c r="A3" s="104"/>
      <c r="B3" s="103" t="str">
        <f>IFERROR(VLOOKUP(D3,DB!A:K,11,0),"")</f>
        <v/>
      </c>
      <c r="C3" s="105"/>
      <c r="D3" s="103"/>
      <c r="E3" s="106"/>
      <c r="F3" s="107"/>
      <c r="G3" s="77">
        <f ca="1">IFERROR(NOW()-F3,"")</f>
        <v>45961.817186458335</v>
      </c>
      <c r="H3" s="107"/>
      <c r="I3" s="103" t="str">
        <f>IFERROR(VLOOKUP(D3,DB!A:F,6,0),"")</f>
        <v/>
      </c>
      <c r="J3" s="102" t="str">
        <f>IFERROR(VLOOKUP(D3,DB!A:G,7,0),"")</f>
        <v/>
      </c>
      <c r="K3" s="108"/>
      <c r="L3" s="109" t="str">
        <f>IFERROR(VLOOKUP(D3,DB!A:I,9,0),"")</f>
        <v/>
      </c>
    </row>
    <row r="4" spans="1:16383" ht="31.5" customHeight="1">
      <c r="A4" s="104"/>
      <c r="B4" s="103" t="str">
        <f>IFERROR(VLOOKUP(D4,DB!A:K,11,0),"")</f>
        <v/>
      </c>
      <c r="C4" s="105"/>
      <c r="D4"/>
      <c r="E4" s="106"/>
      <c r="F4" s="107"/>
      <c r="G4" s="77">
        <f ca="1">IFERROR(NOW()-F4,"")</f>
        <v>45961.817186458335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45961.817186458335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45961.817186458335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45961.817186458335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45961.817186458335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45961.817186458335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45961.817186458335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45961.817186458335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45961.817186458335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45961.817186458335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45961.817186458335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45961.817186458335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45961.817186458335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45961.817186458335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45961.817186458335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45961.817186458335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45961.817186458335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45961.817186458335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45961.817186458335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45961.817186458335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45961.817186458335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45961.817186458335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45961.817186458335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45961.817186458335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45961.817186458335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45961.817186458335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45961.817186458335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45961.817186458335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45961.817186458335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45961.817186458335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45961.817186458335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45961.817186458335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45961.817186458335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45961.817186458335</v>
      </c>
      <c r="H37" s="107"/>
      <c r="I37" s="103" t="str">
        <f>IFERROR(VLOOKUP(D37,DB!A:F,6,0),"")</f>
        <v/>
      </c>
      <c r="J37" s="102" t="str">
        <f>IFERROR(VLOOKUP(D37,DB!A:G,7,0),"")</f>
        <v/>
      </c>
      <c r="K37" s="108"/>
      <c r="L37" s="109" t="str">
        <f>IFERROR(VLOOKUP(D37,DB!A:I,9,0),"")</f>
        <v/>
      </c>
    </row>
  </sheetData>
  <dataValidations count="2">
    <dataValidation allowBlank="1" showInputMessage="1" showErrorMessage="1" sqref="E1" xr:uid="{380493DB-286A-4683-AF55-C78F04945A49}"/>
    <dataValidation type="list" allowBlank="1" showInputMessage="1" showErrorMessage="1" sqref="E2:E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2025-10-31T16:38:47Z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