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49" documentId="13_ncr:1_{F6CB121F-512D-4AA6-A0C1-0FB36C537598}" xr6:coauthVersionLast="47" xr6:coauthVersionMax="47" xr10:uidLastSave="{8F86AF33-A31B-4E42-B824-CDE90371ECD5}"/>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<sst xmlns="http://schemas.openxmlformats.org/spreadsheetml/2006/main" count="179028" uniqueCount="39106">
  <si>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</si>
  <si>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</si>
  <si>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</si>
  <si>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</si>
  <si>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</si>
  <si>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</si>
  <si>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</si>
  <si>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</si>
  <si>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</si>
  <si>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</si>
  <si>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</si>
  <si>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</si>
  <si>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</si>
  <si>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</si>
  <si>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</si>
  <si>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</si>
  <si>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</si>
  <si>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</si>
  <si>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</si>
  <si>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</si>
  <si>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</si>
  <si>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</si>
  <si>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</si>
  <si>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</si>
  <si>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</si>
  <si>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</si>
  <si>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</si>
  <si>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</si>
  <si>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</si>
  <si>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</si>
  <si>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</si>
  <si>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</si>
  <si>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</si>
  <si>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</si>
  <si>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</si>
  <si>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</si>
  <si>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</si>
  <si>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</si>
  <si>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</si>
  <si>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</si>
  <si>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</si>
  <si>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</si>
  <si>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</si>
  <si>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</si>
  <si>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</si>
  <si>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</si>
  <si>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</si>
  <si>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</si>
  <si>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</si>
  <si>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</si>
  <si>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</si>
  <si>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</si>
  <si>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</si>
  <si>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</si>
  <si>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</si>
  <si>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</si>
  <si>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</si>
  <si>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</si>
  <si>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</si>
  <si>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</si>
  <si>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</si>
  <si>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</si>
  <si>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</si>
  <si>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</si>
  <si>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</si>
  <si>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</si>
  <si>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</si>
  <si>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</si>
  <si>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</si>
  <si>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</si>
  <si>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</si>
  <si>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</si>
  <si>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</si>
  <si>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</si>
  <si>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</si>
  <si>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</si>
  <si>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</si>
  <si>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</si>
  <si>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</si>
  <si>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</si>
  <si>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</si>
  <si>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</si>
  <si>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</si>
  <si>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</si>
  <si>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</si>
  <si>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</si>
  <si>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</si>
  <si>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</si>
  <si>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</si>
  <si>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</si>
  <si>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</si>
  <si>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</si>
  <si>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</si>
  <si>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</si>
  <si>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</si>
  <si>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</si>
  <si>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</si>
  <si>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</si>
  <si>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</si>
  <si>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</si>
  <si>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</si>
  <si>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</si>
  <si>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</si>
  <si>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</si>
  <si>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</si>
  <si>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</si>
  <si>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</si>
  <si>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</si>
  <si>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</si>
  <si>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</si>
  <si>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</si>
  <si>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</si>
  <si>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</si>
  <si>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</si>
  <si>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</si>
  <si>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</si>
  <si>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</si>
  <si>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</si>
  <si>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</si>
  <si>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</si>
  <si>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</si>
  <si>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</si>
  <si>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</si>
  <si>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</si>
  <si>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</si>
  <si>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</si>
  <si>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</si>
  <si>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</si>
  <si>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</si>
  <si>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</si>
  <si>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</si>
  <si>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</si>
  <si>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</si>
  <si>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</si>
  <si>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</si>
  <si>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</si>
  <si>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</si>
  <si>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</si>
  <si>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</si>
  <si>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</si>
  <si>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</si>
  <si>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</si>
  <si>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</si>
  <si>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</si>
  <si>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</si>
  <si>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</si>
  <si>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</si>
  <si>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</si>
  <si>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</si>
  <si>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</si>
  <si>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</si>
  <si>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</si>
  <si>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</si>
  <si>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</si>
  <si>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</si>
  <si>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</si>
  <si>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</si>
  <si>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</si>
  <si>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</si>
  <si>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</si>
  <si>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</si>
  <si>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</si>
  <si>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</si>
  <si>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</si>
  <si>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</si>
  <si>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</si>
  <si>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</si>
  <si>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</si>
  <si>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</si>
  <si>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</si>
  <si>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</si>
  <si>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</si>
  <si>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</si>
  <si>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</si>
  <si>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</si>
  <si>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</si>
  <si>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</si>
  <si>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</si>
  <si>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</si>
  <si>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</si>
  <si>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</si>
  <si>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</si>
  <si>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</si>
  <si>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</si>
  <si>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</si>
  <si>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</si>
  <si>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</si>
  <si>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</si>
  <si>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</si>
  <si>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</si>
  <si>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</si>
  <si>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</si>
  <si>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</si>
  <si>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</si>
  <si>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</si>
  <si>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</si>
  <si>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</si>
  <si>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</si>
  <si>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</si>
  <si>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</si>
  <si>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</si>
  <si>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</si>
  <si>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</si>
  <si>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</si>
  <si>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</si>
  <si>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</si>
  <si>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</si>
  <si>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</si>
  <si>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</si>
  <si>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</si>
  <si>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</si>
  <si>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</si>
  <si>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</si>
  <si>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</si>
  <si>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</si>
  <si>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</si>
  <si>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</si>
  <si>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</si>
  <si>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</si>
  <si>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</si>
  <si>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</si>
  <si>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</si>
  <si>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</si>
  <si>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</si>
  <si>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</si>
  <si>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</si>
  <si>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</si>
  <si>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</si>
  <si>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</si>
  <si>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</si>
  <si>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</si>
  <si>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</si>
  <si>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</si>
  <si>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</si>
  <si>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</si>
  <si>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</si>
  <si>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</si>
  <si>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</si>
  <si>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</si>
  <si>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</si>
  <si>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</si>
  <si>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</si>
  <si>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</si>
  <si>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</si>
  <si>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</si>
  <si>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</si>
  <si>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</si>
  <si>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</si>
  <si>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</si>
  <si>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</si>
  <si>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</si>
  <si>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</si>
  <si>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</si>
  <si>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</si>
  <si>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</si>
  <si>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</si>
  <si>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</si>
  <si>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</si>
  <si>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</si>
  <si>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</si>
  <si>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</si>
  <si>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</si>
  <si>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</si>
  <si>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</si>
  <si>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</si>
  <si>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</si>
  <si>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</si>
  <si>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</si>
  <si>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</si>
  <si>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</si>
  <si>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</si>
  <si>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</si>
  <si>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</si>
  <si>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</si>
  <si>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</si>
  <si>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</si>
  <si>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</si>
  <si>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</si>
  <si>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</si>
  <si>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</si>
  <si>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</si>
  <si>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</si>
  <si>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</si>
  <si>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</si>
  <si>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</si>
  <si>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</si>
  <si>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</si>
  <si>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</si>
  <si>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</si>
  <si>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</si>
  <si>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</si>
  <si>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</si>
  <si>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</si>
  <si>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</si>
  <si>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</si>
  <si>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</si>
  <si>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</si>
  <si>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</si>
  <si>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</si>
  <si>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</si>
  <si>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</si>
  <si>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</si>
  <si>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</si>
  <si>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</si>
  <si>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</si>
  <si>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</si>
  <si>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</si>
  <si>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</si>
  <si>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</si>
  <si>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</si>
  <si>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</si>
  <si>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</si>
  <si>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</si>
  <si>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</si>
  <si>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</si>
  <si>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</si>
  <si>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</si>
  <si>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</si>
  <si>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</si>
  <si>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</si>
  <si>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</si>
  <si>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</si>
  <si>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</si>
  <si>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</si>
  <si>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</si>
  <si>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</si>
  <si>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</si>
  <si>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</si>
  <si>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</si>
  <si>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</si>
  <si>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</si>
  <si>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</si>
  <si>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</si>
  <si>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</si>
  <si>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</si>
  <si>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</si>
  <si>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</si>
  <si>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</si>
  <si>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</si>
  <si>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</si>
  <si>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</si>
  <si>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</si>
  <si>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</si>
  <si>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</si>
  <si>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</si>
  <si>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</si>
  <si>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</si>
  <si>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</si>
  <si>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</si>
  <si>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</si>
  <si>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</si>
  <si>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</si>
  <si>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</si>
  <si>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</si>
  <si>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</si>
  <si>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</si>
  <si>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</si>
  <si>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</si>
  <si>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</si>
  <si>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</si>
  <si>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</si>
  <si>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</si>
  <si>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</si>
  <si>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</si>
  <si>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</si>
  <si>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</si>
  <si>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</si>
  <si>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</si>
  <si>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</si>
  <si>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</si>
  <si>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</si>
  <si>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</si>
  <si>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</si>
  <si>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</si>
  <si>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</si>
  <si>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</si>
  <si>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</si>
  <si>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</si>
  <si>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</si>
  <si>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</si>
  <si>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</si>
  <si>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</si>
  <si>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</si>
  <si>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</si>
  <si>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</si>
  <si>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</si>
  <si>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</si>
  <si>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</si>
  <si>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</si>
  <si>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</si>
  <si>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</si>
  <si>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</si>
  <si>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</si>
  <si>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</si>
  <si>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</si>
  <si>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</si>
  <si>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</si>
  <si>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</si>
  <si>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</si>
  <si>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</si>
  <si>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</si>
  <si>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</si>
  <si>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</si>
  <si>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</si>
  <si>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</si>
  <si>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</si>
  <si>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</si>
  <si>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</si>
  <si>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</si>
  <si>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</si>
  <si>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</si>
  <si>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</si>
  <si>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</si>
  <si>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</si>
  <si>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</si>
  <si>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</si>
  <si>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</si>
  <si>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</si>
  <si>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</si>
  <si>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</si>
  <si>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</si>
  <si>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</si>
  <si>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</si>
  <si>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</si>
  <si>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</si>
  <si>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</si>
  <si>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</si>
  <si>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</si>
  <si>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</si>
  <si>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</si>
  <si>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</si>
  <si>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</si>
  <si>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</si>
  <si>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</si>
  <si>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</si>
  <si>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</si>
  <si>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</si>
  <si>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</si>
  <si>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</si>
  <si>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</si>
  <si>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</si>
  <si>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</si>
  <si>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</si>
  <si>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</si>
  <si>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</si>
  <si>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</si>
  <si>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</si>
  <si>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</si>
  <si>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</si>
  <si>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</si>
  <si>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</si>
  <si>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</si>
  <si>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</si>
  <si>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</si>
  <si>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</si>
  <si>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</si>
  <si>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</si>
  <si>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</si>
  <si>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</si>
  <si>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</si>
  <si>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</si>
  <si>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</si>
  <si>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</si>
  <si>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</si>
  <si>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</si>
  <si>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</si>
  <si>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</si>
  <si>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</si>
  <si>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</si>
  <si>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</si>
  <si>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</si>
  <si>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</si>
  <si>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</si>
  <si>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</si>
  <si>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</si>
  <si>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</si>
  <si>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</si>
  <si>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</si>
  <si>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</si>
  <si>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</si>
  <si>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</si>
  <si>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</si>
  <si>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</si>
  <si>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</si>
  <si>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</si>
  <si>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</si>
  <si>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</si>
  <si>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</si>
  <si>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</si>
  <si>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</si>
  <si>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</si>
  <si>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</si>
  <si>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</si>
  <si>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</si>
  <si>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</si>
  <si>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</si>
  <si>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</si>
  <si>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</si>
  <si>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</si>
  <si>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</si>
  <si>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</si>
  <si>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</si>
  <si>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</si>
  <si>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</si>
  <si>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</si>
  <si>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</si>
  <si>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</si>
  <si>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</si>
  <si>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</si>
  <si>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</si>
  <si>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</si>
  <si>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</si>
  <si>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</si>
  <si>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</si>
  <si>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</si>
  <si>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</si>
  <si>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</si>
  <si>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</si>
  <si>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</si>
  <si>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</si>
  <si>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</si>
  <si>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</si>
  <si>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</si>
  <si>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</si>
  <si>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</si>
  <si>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</si>
  <si>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</si>
  <si>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</si>
  <si>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</si>
  <si>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</si>
  <si>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</si>
  <si>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</si>
  <si>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</si>
  <si>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</si>
  <si>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</si>
  <si>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</si>
  <si>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</si>
  <si>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</si>
  <si>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</si>
  <si>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</si>
  <si>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</si>
  <si>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</si>
  <si>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</si>
  <si>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</si>
  <si>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</si>
  <si>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</si>
  <si>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</si>
  <si>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</si>
  <si>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</si>
  <si>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</si>
  <si>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</si>
  <si>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</si>
  <si>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</si>
  <si>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</si>
  <si>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</si>
  <si>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</si>
  <si>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</si>
  <si>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</si>
  <si>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</si>
  <si>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</si>
  <si>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</si>
  <si>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</si>
  <si>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</si>
  <si>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</si>
  <si>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</si>
  <si>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</si>
  <si>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</si>
  <si>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</si>
  <si>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</si>
  <si>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</si>
  <si>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</si>
  <si>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</si>
  <si>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</si>
  <si>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</si>
  <si>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</si>
  <si>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</si>
  <si>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</si>
  <si>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</si>
  <si>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</si>
  <si>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</si>
  <si>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</si>
  <si>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</si>
  <si>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</si>
  <si>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</si>
  <si>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</si>
  <si>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</si>
  <si>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</si>
  <si>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</si>
  <si>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</si>
  <si>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</si>
  <si>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</si>
  <si>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</si>
  <si>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</si>
  <si>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</si>
  <si>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</si>
  <si>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</si>
  <si>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</si>
  <si>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</si>
  <si>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</si>
  <si>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</si>
  <si>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</si>
  <si>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</si>
  <si>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</si>
  <si>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</si>
  <si>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</si>
  <si>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</si>
  <si>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</si>
  <si>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</si>
  <si>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</si>
  <si>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</si>
  <si>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</si>
  <si>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</si>
  <si>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</si>
  <si>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</si>
  <si>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</si>
  <si>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</si>
  <si>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</si>
  <si>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</si>
  <si>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</si>
  <si>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</si>
  <si>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</si>
  <si>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</si>
  <si>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</si>
  <si>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</si>
  <si>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</si>
  <si>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</si>
  <si>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</si>
  <si>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</si>
  <si>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</si>
  <si>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</si>
  <si>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</si>
  <si>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</si>
  <si>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</si>
  <si>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</si>
  <si>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</si>
  <si>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</si>
  <si>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</si>
  <si>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</si>
  <si>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</si>
  <si>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</si>
  <si>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</si>
  <si>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</si>
  <si>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</si>
  <si>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</si>
  <si>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</si>
  <si>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</si>
  <si>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</si>
  <si>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</si>
  <si>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</si>
  <si>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</si>
  <si>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</si>
  <si>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</si>
  <si>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</si>
  <si>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</si>
  <si>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</si>
  <si>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</si>
  <si>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</si>
  <si>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</si>
  <si>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</si>
  <si>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</si>
  <si>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</si>
  <si>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</si>
  <si>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</si>
  <si>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</si>
  <si>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</si>
  <si>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</si>
  <si>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</si>
  <si>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</si>
  <si>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</si>
  <si>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</si>
  <si>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</si>
  <si>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</si>
  <si>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</si>
  <si>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</si>
  <si>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</si>
  <si>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</si>
  <si>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</si>
  <si>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</si>
  <si>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</si>
  <si>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</si>
  <si>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</si>
  <si>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</si>
  <si>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</si>
  <si>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</si>
  <si>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</si>
  <si>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</si>
  <si>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</si>
  <si>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</si>
  <si>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</si>
  <si>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</si>
  <si>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</si>
  <si>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</si>
  <si>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</si>
  <si>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</si>
  <si>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</si>
  <si>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</si>
  <si>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</si>
  <si>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</si>
  <si>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</si>
  <si>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</si>
  <si>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</si>
  <si>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</si>
  <si>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</si>
  <si>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</si>
  <si>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</si>
  <si>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</si>
  <si>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</si>
  <si>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</si>
  <si>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</si>
  <si>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</si>
  <si>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</si>
  <si>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</si>
  <si>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</si>
  <si>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</si>
  <si>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</si>
  <si>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</si>
  <si>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</si>
  <si>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</si>
  <si>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</si>
  <si>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</si>
  <si>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</si>
  <si>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</si>
  <si>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</si>
  <si>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</si>
  <si>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</si>
  <si>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</si>
  <si>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</si>
  <si>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</si>
  <si>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</si>
  <si>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</si>
  <si>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</si>
  <si>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</si>
  <si>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</si>
  <si>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</si>
  <si>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</si>
  <si>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</si>
  <si>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</si>
  <si>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</si>
  <si>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</si>
  <si>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</si>
  <si>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</si>
  <si>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</si>
  <si>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</si>
  <si>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</si>
  <si>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</si>
  <si>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</si>
  <si>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</si>
  <si>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</si>
  <si>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</si>
  <si>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</si>
  <si>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</si>
  <si>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</si>
  <si>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</si>
  <si>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</si>
  <si>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</si>
  <si>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</si>
  <si>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</si>
  <si>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</si>
  <si>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</si>
  <si>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</si>
  <si>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</si>
  <si>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</si>
  <si>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</si>
  <si>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</si>
  <si>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</si>
  <si>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</si>
  <si>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</si>
  <si>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</si>
  <si>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</si>
  <si>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</si>
  <si>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</si>
  <si>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</si>
  <si>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</si>
  <si>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</si>
  <si>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</si>
  <si>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</si>
  <si>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</si>
  <si>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</si>
  <si>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</si>
  <si>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</si>
  <si>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</si>
  <si>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</si>
  <si>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</si>
  <si>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</si>
  <si>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</si>
  <si>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</si>
  <si>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</si>
  <si>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</si>
  <si>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</si>
  <si>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</si>
  <si>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</si>
  <si>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</si>
  <si>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</si>
  <si>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</si>
  <si>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</si>
  <si>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</si>
  <si>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</si>
  <si>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</si>
  <si>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</si>
  <si>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</si>
  <si>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</si>
  <si>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</si>
  <si>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</si>
  <si>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</si>
  <si>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</si>
  <si>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</si>
  <si>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</si>
  <si>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</si>
  <si>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</si>
  <si>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</si>
  <si>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</si>
  <si>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</si>
  <si>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</si>
  <si>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</si>
  <si>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</si>
  <si>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</si>
  <si>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</si>
  <si>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</si>
  <si>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</si>
  <si>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</si>
  <si>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</si>
  <si>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</si>
  <si>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</si>
  <si>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</si>
  <si>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</si>
  <si>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</si>
  <si>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</si>
  <si>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</si>
  <si>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</si>
  <si>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</si>
  <si>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</si>
  <si>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</si>
  <si>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</si>
  <si>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</si>
  <si>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</si>
  <si>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</si>
  <si>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</si>
  <si>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</si>
  <si>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</si>
  <si>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</si>
  <si>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</si>
  <si>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</si>
  <si>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</si>
  <si>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</si>
  <si>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</si>
  <si>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</si>
  <si>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</si>
  <si>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</si>
  <si>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</si>
  <si>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</si>
  <si>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</si>
  <si>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</si>
  <si>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</si>
  <si>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</si>
  <si>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</si>
  <si>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</si>
  <si>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</si>
  <si>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</si>
  <si>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</si>
  <si>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</si>
  <si>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</si>
  <si>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</si>
  <si>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</si>
  <si>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</si>
  <si>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</si>
  <si>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</si>
  <si>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</si>
  <si>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</si>
  <si>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</si>
  <si>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</si>
  <si>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</si>
  <si>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</si>
  <si>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</si>
  <si>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</si>
  <si>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</si>
  <si>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</si>
  <si>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</si>
  <si>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</si>
  <si>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</si>
  <si>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</si>
  <si>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</si>
  <si>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</si>
  <si>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</si>
  <si>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</si>
  <si>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</si>
  <si>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</si>
  <si>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</si>
  <si>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</si>
  <si>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</si>
  <si>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</si>
  <si>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</si>
  <si>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</si>
  <si>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</si>
  <si>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</si>
  <si>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</si>
  <si>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</si>
  <si>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</si>
  <si>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</si>
  <si>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</si>
  <si>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</si>
  <si>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</si>
  <si>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</si>
  <si>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</si>
  <si>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</si>
  <si>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</si>
  <si>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</si>
  <si>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</si>
  <si>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</si>
  <si>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</si>
  <si>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</si>
  <si>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</si>
  <si>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</si>
  <si>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</si>
  <si>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</si>
  <si>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</si>
  <si>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</si>
  <si>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</si>
  <si>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</si>
  <si>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</si>
  <si>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</si>
  <si>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</si>
  <si>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</si>
  <si>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</si>
  <si>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</si>
  <si>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</si>
  <si>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</si>
  <si>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</si>
  <si>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</si>
  <si>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</si>
  <si>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</si>
  <si>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</si>
  <si>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</si>
  <si>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</si>
  <si>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</si>
  <si>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</si>
  <si>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</si>
  <si>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</si>
  <si>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</si>
  <si>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</si>
  <si>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</si>
  <si>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</si>
  <si>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</si>
  <si>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</si>
  <si>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</si>
  <si>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</si>
  <si>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</si>
  <si>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</si>
  <si>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</si>
  <si>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</si>
  <si>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</si>
  <si>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</si>
  <si>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</si>
  <si>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</si>
  <si>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</si>
  <si>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</si>
  <si>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</si>
  <si>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</si>
  <si>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</si>
  <si>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</si>
  <si>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</si>
  <si>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</si>
  <si>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</si>
  <si>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</si>
  <si>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</si>
  <si>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</si>
  <si>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</si>
  <si>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</si>
  <si>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</si>
  <si>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</si>
  <si>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</si>
  <si>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</si>
  <si>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</si>
  <si>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</si>
  <si>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</si>
  <si>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</si>
  <si>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</si>
  <si>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</si>
  <si>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</si>
  <si>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</si>
  <si>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</si>
  <si>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</si>
  <si>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</si>
  <si>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</si>
  <si>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</si>
  <si>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</si>
  <si>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</si>
  <si>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</si>
  <si>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</si>
  <si>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</si>
  <si>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</si>
  <si>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</si>
  <si>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</si>
  <si>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</si>
  <si>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</si>
  <si>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</si>
  <si>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</si>
  <si>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</si>
  <si>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</si>
  <si>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</si>
  <si>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</si>
  <si>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</si>
  <si>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</si>
  <si>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</si>
  <si>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</si>
  <si>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</si>
  <si>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</si>
  <si>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</si>
  <si>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</si>
  <si>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</si>
  <si>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</si>
  <si>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</si>
  <si>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</si>
  <si>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</si>
  <si>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</si>
  <si>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</si>
  <si>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</si>
  <si>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</si>
  <si>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</si>
  <si>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</si>
  <si>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</si>
  <si>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</si>
  <si>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</si>
  <si>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</si>
  <si>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</si>
  <si>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</si>
  <si>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</si>
  <si>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</si>
  <si>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</si>
  <si>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</si>
  <si>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</si>
  <si>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</si>
  <si>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</si>
  <si>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</si>
  <si>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</si>
  <si>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</si>
  <si>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</si>
  <si>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</si>
  <si>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</si>
  <si>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</si>
  <si>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</si>
  <si>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</si>
  <si>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</si>
  <si>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</si>
  <si>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</si>
  <si>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</si>
  <si>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</si>
  <si>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</si>
  <si>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</si>
  <si>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</si>
  <si>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</si>
  <si>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</si>
  <si>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</si>
  <si>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</si>
  <si>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</si>
  <si>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</si>
  <si>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</si>
  <si>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</si>
  <si>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</si>
  <si>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</si>
  <si>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</si>
  <si>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</si>
  <si>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</si>
  <si>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</si>
  <si>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</si>
  <si>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</si>
  <si>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</si>
  <si>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</si>
  <si>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</si>
  <si>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</si>
  <si>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</si>
  <si>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</si>
  <si>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</si>
  <si>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</si>
  <si>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</si>
  <si>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</si>
  <si>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</si>
  <si>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</si>
  <si>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</si>
  <si>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</si>
  <si>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</si>
  <si>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</si>
  <si>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</si>
  <si>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</si>
  <si>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</si>
  <si>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</si>
  <si>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</si>
  <si>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</si>
  <si>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</si>
  <si>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</si>
  <si>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</si>
  <si>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</si>
  <si>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</si>
  <si>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</si>
  <si>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</si>
  <si>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</si>
  <si>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</si>
  <si>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</si>
  <si>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</si>
  <si>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</si>
  <si>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</si>
  <si>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</si>
  <si>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</si>
  <si>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</si>
  <si>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</si>
  <si>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</si>
  <si>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</si>
  <si>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</si>
  <si>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</si>
  <si>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</si>
  <si>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</si>
  <si>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</si>
  <si>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</si>
  <si>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</si>
  <si>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</si>
  <si>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</si>
  <si>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</si>
  <si>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</si>
  <si>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</si>
  <si>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</si>
  <si>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</si>
  <si>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</si>
  <si>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</si>
  <si>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</si>
  <si>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</si>
  <si>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</si>
  <si>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</si>
  <si>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</si>
  <si>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</si>
  <si>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</si>
  <si>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</si>
  <si>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</si>
  <si>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</si>
  <si>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</si>
  <si>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</si>
  <si>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</si>
  <si>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</si>
  <si>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</si>
  <si>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</si>
  <si>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</si>
  <si>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</si>
  <si>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</si>
  <si>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</si>
  <si>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</si>
  <si>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</si>
  <si>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</si>
  <si>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</si>
  <si>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</si>
  <si>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</si>
  <si>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</si>
  <si>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</si>
  <si>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</si>
  <si>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</si>
  <si>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</si>
  <si>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</si>
  <si>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</si>
  <si>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</si>
  <si>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</si>
  <si>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</si>
  <si>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</si>
  <si>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</si>
  <si>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</si>
  <si>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</si>
  <si>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</si>
  <si>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</si>
  <si>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</si>
  <si>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</si>
  <si>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</si>
  <si>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</si>
  <si>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</si>
  <si>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</si>
  <si>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</si>
  <si>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</si>
  <si>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</si>
  <si>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</si>
  <si>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</si>
  <si>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</si>
  <si>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</si>
  <si>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</si>
  <si>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</si>
  <si>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</si>
  <si>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</si>
  <si>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</si>
  <si>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</si>
  <si>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</si>
  <si>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</si>
  <si>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</si>
  <si>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</si>
  <si>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</si>
  <si>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</si>
  <si>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</si>
  <si>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</si>
  <si>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</si>
  <si>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</si>
  <si>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</si>
  <si>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</si>
  <si>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</si>
  <si>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</si>
  <si>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</si>
  <si>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</si>
  <si>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</si>
  <si>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</si>
  <si>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</si>
  <si>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</si>
  <si>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</si>
  <si>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</si>
  <si>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</si>
  <si>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</si>
  <si>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</si>
  <si>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</si>
  <si>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</si>
  <si>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</si>
  <si>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</si>
  <si>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</si>
  <si>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</si>
  <si>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</si>
  <si>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</si>
  <si>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</si>
  <si>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</si>
  <si>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</si>
  <si>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</si>
  <si>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</si>
  <si>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</si>
  <si>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</si>
  <si>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</si>
  <si>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</si>
  <si>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</si>
  <si>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</si>
  <si>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</si>
  <si>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</si>
  <si>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</si>
  <si>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</si>
  <si>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</si>
  <si>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</si>
  <si>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</si>
  <si>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</si>
  <si>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</si>
  <si>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</si>
  <si>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</si>
  <si>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</si>
  <si>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</si>
  <si>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</si>
  <si>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</si>
  <si>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</si>
  <si>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</si>
  <si>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</si>
  <si>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</si>
  <si>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</si>
  <si>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</si>
  <si>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</si>
  <si>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</si>
  <si>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</si>
  <si>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</si>
  <si>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</si>
  <si>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</si>
  <si>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</si>
  <si>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</si>
  <si>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</si>
  <si>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</si>
  <si>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</si>
  <si>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</si>
  <si>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</si>
  <si>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</si>
  <si>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</si>
  <si>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</si>
  <si>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</si>
  <si>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</si>
  <si>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</si>
  <si>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</si>
  <si>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</si>
  <si>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</si>
  <si>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</si>
  <si>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</si>
  <si>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</si>
  <si>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</si>
  <si>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</si>
  <si>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</si>
  <si>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</si>
  <si>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</si>
  <si>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</si>
  <si>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</si>
  <si>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</si>
  <si>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</si>
  <si>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</si>
  <si>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</si>
  <si>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</si>
  <si>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</si>
  <si>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</si>
  <si>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</si>
  <si>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</si>
  <si>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</si>
  <si>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</si>
  <si>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</si>
  <si>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</si>
  <si>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</si>
  <si>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</si>
  <si>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</si>
  <si>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</si>
  <si>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</si>
  <si>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</si>
  <si>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</si>
  <si>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</si>
  <si>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</si>
  <si>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</si>
  <si>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</si>
  <si>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</si>
  <si>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</si>
  <si>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</si>
  <si>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</si>
  <si>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</si>
  <si>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</si>
  <si>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</si>
  <si>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</si>
  <si>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</si>
  <si>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</si>
  <si>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</si>
  <si>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</si>
  <si>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</si>
  <si>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</si>
  <si>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</si>
  <si>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</si>
  <si>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</si>
  <si>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</si>
  <si>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</si>
  <si>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</si>
  <si>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</si>
  <si>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</si>
  <si>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</si>
  <si>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</si>
  <si>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</si>
  <si>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</si>
  <si>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</si>
  <si>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</si>
  <si>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</si>
  <si>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</si>
  <si>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</si>
  <si>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</si>
  <si>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</si>
  <si>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</si>
  <si>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</si>
  <si>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</si>
  <si>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</si>
  <si>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</si>
  <si>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</si>
  <si>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</si>
  <si>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</si>
  <si>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</si>
  <si>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</si>
  <si>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</si>
  <si>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</si>
  <si>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</si>
  <si>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</si>
  <si>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</si>
  <si>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</si>
  <si>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</si>
  <si>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</si>
  <si>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</si>
  <si>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</si>
  <si>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</si>
  <si>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</si>
  <si>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</si>
  <si>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</si>
  <si>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</si>
  <si>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</si>
  <si>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</si>
  <si>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</si>
  <si>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</si>
  <si>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</si>
  <si>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</si>
  <si>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</si>
  <si>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</si>
  <si>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</si>
  <si>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</si>
  <si>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</si>
  <si>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</si>
  <si>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</si>
  <si>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</si>
  <si>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</si>
  <si>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</si>
  <si>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</si>
  <si>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</si>
  <si>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</si>
  <si>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</si>
  <si>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</si>
  <si>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</si>
  <si>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</si>
  <si>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</si>
  <si>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</si>
  <si>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</si>
  <si>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</si>
  <si>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</si>
  <si>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</si>
  <si>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</si>
  <si>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</si>
  <si>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</si>
  <si>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</si>
  <si>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</si>
  <si>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</si>
  <si>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</si>
  <si>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</si>
  <si>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</si>
  <si>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</si>
  <si>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</si>
  <si>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</si>
  <si>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</si>
  <si>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</si>
  <si>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</si>
  <si>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</si>
  <si>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</si>
  <si>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</si>
  <si>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</si>
  <si>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</si>
  <si>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</si>
  <si>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</si>
  <si>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</si>
  <si>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</si>
  <si>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</si>
  <si>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</si>
  <si>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</si>
  <si>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</si>
  <si>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</si>
  <si>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</si>
  <si>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</si>
  <si>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</si>
  <si>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</si>
  <si>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</si>
  <si>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</si>
  <si>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</si>
  <si>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</si>
  <si>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</si>
  <si>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</si>
  <si>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</si>
  <si>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</si>
  <si>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</si>
  <si>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</si>
  <si>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</si>
  <si>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</si>
  <si>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</si>
  <si>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</si>
  <si>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</si>
  <si>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</si>
  <si>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</si>
  <si>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</si>
  <si>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</si>
  <si>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</si>
  <si>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</si>
  <si>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</si>
  <si>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</si>
  <si>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</si>
  <si>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</si>
  <si>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</si>
  <si>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</si>
  <si>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</si>
  <si>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</si>
  <si>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</si>
  <si>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</si>
  <si>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</si>
  <si>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</si>
  <si>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</si>
  <si>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</si>
  <si>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</si>
  <si>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</si>
  <si>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</si>
  <si>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</si>
  <si>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</si>
  <si>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</si>
  <si>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</si>
  <si>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</si>
  <si>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</si>
  <si>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</si>
  <si>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</si>
  <si>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</si>
  <si>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</si>
  <si>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</si>
  <si>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</si>
  <si>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</si>
  <si>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</si>
  <si>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</si>
  <si>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</si>
  <si>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</si>
  <si>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</si>
  <si>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</si>
  <si>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</si>
  <si>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</si>
  <si>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</si>
  <si>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</si>
  <si>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</si>
  <si>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</si>
  <si>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</si>
  <si>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</si>
  <si>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</si>
  <si>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</si>
  <si>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</si>
  <si>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</si>
  <si>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</si>
  <si>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</si>
  <si>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</si>
  <si>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</si>
  <si>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</si>
  <si>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</si>
  <si>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</si>
  <si>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</si>
  <si>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</si>
  <si>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</si>
  <si>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</si>
  <si>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</si>
  <si>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</si>
  <si>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</si>
  <si>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</si>
  <si>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</si>
  <si>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</si>
  <si>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</si>
  <si>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</si>
  <si>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</si>
  <si>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</si>
  <si>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</si>
  <si>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</si>
  <si>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</si>
  <si>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</si>
  <si>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</si>
  <si>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</si>
  <si>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</si>
  <si>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</si>
  <si>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</si>
  <si>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</si>
  <si>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</si>
  <si>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</si>
  <si>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</si>
  <si>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</si>
  <si>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</si>
  <si>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</si>
  <si>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</si>
  <si>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</si>
  <si>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</si>
  <si>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</si>
  <si>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</si>
  <si>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</si>
  <si>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</si>
  <si>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</si>
  <si>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</si>
  <si>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</si>
  <si>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</si>
  <si>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</si>
  <si>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</si>
  <si>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</si>
  <si>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</si>
  <si>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</si>
  <si>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</si>
  <si>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</si>
  <si>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</si>
  <si>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</si>
  <si>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</si>
  <si>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</si>
  <si>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</si>
  <si>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</si>
  <si>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</si>
  <si>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</si>
  <si>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</si>
  <si>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</si>
  <si>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</si>
  <si>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</si>
  <si>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</si>
  <si>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</si>
  <si>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</si>
  <si>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</si>
  <si>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</si>
  <si>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</si>
  <si>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</si>
  <si>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</si>
  <si>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</si>
  <si>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</si>
  <si>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</si>
  <si>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</si>
  <si>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</si>
  <si>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</si>
  <si>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</si>
  <si>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</si>
  <si>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</si>
  <si>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</si>
  <si>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</si>
  <si>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</si>
  <si>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</si>
  <si>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</si>
  <si>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</si>
  <si>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</si>
  <si>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</si>
  <si>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</si>
  <si>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</si>
  <si>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</si>
  <si>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</si>
  <si>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</si>
  <si>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</si>
  <si>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</si>
  <si>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</si>
  <si>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</si>
  <si>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</si>
  <si>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</si>
  <si>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</si>
  <si>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</si>
  <si>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</si>
  <si>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</si>
  <si>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</si>
  <si>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</si>
  <si>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</si>
  <si>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</si>
  <si>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</si>
  <si>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</si>
  <si>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</si>
  <si>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</si>
  <si>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</si>
  <si>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</si>
  <si>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</si>
  <si>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</si>
  <si>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</si>
  <si>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</si>
  <si>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</si>
  <si>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</si>
  <si>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</si>
  <si>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</si>
  <si>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</si>
  <si>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</si>
  <si>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</si>
  <si>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</si>
  <si>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</si>
  <si>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</si>
  <si>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</si>
  <si>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</si>
  <si>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</si>
  <si>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</si>
  <si>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</si>
  <si>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</si>
  <si>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</si>
  <si>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</si>
  <si>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</si>
  <si>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</si>
  <si>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</si>
  <si>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</si>
  <si>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</si>
  <si>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</si>
  <si>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</si>
  <si>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</si>
  <si>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</si>
  <si>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</si>
  <si>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</si>
  <si>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</si>
  <si>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</si>
  <si>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</si>
  <si>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</si>
  <si>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</si>
  <si>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</si>
  <si>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</si>
  <si>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</si>
  <si>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</si>
  <si>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</si>
  <si>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</si>
  <si>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</si>
  <si>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</si>
  <si>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</si>
  <si>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</si>
  <si>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</si>
  <si>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</si>
  <si>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</si>
  <si>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</si>
  <si>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</si>
  <si>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</si>
  <si>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</si>
  <si>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</si>
  <si>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</si>
  <si>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</si>
  <si>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</si>
  <si>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</si>
  <si>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</si>
  <si>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</si>
  <si>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</si>
  <si>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</si>
  <si>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</si>
  <si>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</si>
  <si>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</si>
  <si>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</si>
  <si>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</si>
  <si>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</si>
  <si>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</si>
  <si>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</si>
  <si>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</si>
  <si>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</si>
  <si>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</si>
  <si>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</si>
  <si>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</si>
  <si>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</si>
  <si>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</si>
  <si>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</si>
  <si>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</si>
  <si>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</si>
  <si>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</si>
  <si>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</si>
  <si>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</si>
  <si>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</si>
  <si>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</si>
  <si>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</si>
  <si>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</si>
  <si>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</si>
  <si>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</si>
  <si>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</si>
  <si>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</si>
  <si>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</si>
  <si>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</si>
  <si>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</si>
  <si>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</si>
  <si>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</si>
  <si>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</si>
  <si>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</si>
  <si>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</si>
  <si>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</si>
  <si>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</si>
  <si>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</si>
  <si>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</si>
  <si>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</si>
  <si>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</si>
  <si>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</si>
  <si>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</si>
  <si>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</si>
  <si>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</si>
  <si>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</si>
  <si>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</si>
  <si>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</si>
  <si>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</si>
  <si>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</si>
  <si>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</si>
  <si>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</si>
  <si>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</si>
  <si>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</si>
  <si>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</si>
  <si>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</si>
  <si>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</si>
  <si>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</si>
  <si>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</si>
  <si>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</si>
  <si>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</si>
  <si>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</si>
  <si>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</si>
  <si>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</si>
  <si>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</si>
  <si>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</si>
  <si>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</si>
  <si>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</si>
  <si>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</si>
  <si>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</si>
  <si>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</si>
  <si>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</si>
  <si>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</si>
  <si>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</si>
  <si>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</si>
  <si>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</si>
  <si>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</si>
  <si>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</si>
  <si>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</si>
  <si>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</si>
  <si>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</si>
  <si>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</si>
  <si>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</si>
  <si>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</si>
  <si>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</si>
  <si>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</si>
  <si>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</si>
  <si>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</si>
  <si>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</si>
  <si>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</si>
  <si>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</si>
  <si>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</si>
  <si>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</si>
  <si>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</si>
  <si>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</si>
  <si>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</si>
  <si>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</si>
  <si>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</si>
  <si>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</si>
  <si>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</si>
  <si>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</si>
  <si>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</si>
  <si>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</si>
  <si>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</si>
  <si>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</si>
  <si>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</si>
  <si>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</si>
  <si>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</si>
  <si>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</si>
  <si>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</si>
  <si>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</si>
  <si>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</si>
  <si>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</si>
  <si>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</si>
  <si>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</si>
  <si>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</si>
  <si>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</si>
  <si>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</si>
  <si>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</si>
  <si>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</si>
  <si>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</si>
  <si>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</si>
  <si>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</si>
  <si>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</si>
  <si>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</si>
  <si>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</si>
  <si>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</si>
  <si>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</si>
  <si>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</si>
  <si>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</si>
  <si>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</si>
  <si>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</si>
  <si>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</si>
  <si>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</si>
  <si>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</si>
  <si>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</si>
  <si>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</si>
  <si>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</si>
  <si>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</si>
  <si>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</si>
  <si>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</si>
  <si>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</si>
  <si>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</si>
  <si>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</si>
  <si>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</si>
  <si>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</si>
  <si>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</si>
  <si>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</si>
  <si>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</si>
  <si>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</si>
  <si>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</si>
  <si>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</si>
  <si>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</si>
  <si>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</si>
  <si>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</si>
  <si>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</si>
  <si>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</si>
  <si>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</si>
  <si>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</si>
  <si>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</si>
  <si>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</si>
  <si>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</si>
  <si>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</si>
  <si>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</si>
  <si>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</si>
  <si>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</si>
  <si>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</si>
  <si>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</si>
  <si>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</si>
  <si>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</si>
  <si>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</si>
  <si>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</si>
  <si>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</si>
  <si>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</si>
  <si>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</si>
  <si>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</si>
  <si>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</si>
  <si>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</si>
  <si>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</si>
  <si>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</si>
  <si>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</si>
  <si>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</si>
  <si>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</si>
  <si>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</si>
  <si>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</si>
  <si>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</si>
  <si>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</si>
  <si>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</si>
  <si>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</si>
  <si>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</si>
  <si>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</si>
  <si>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</si>
  <si>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</si>
  <si>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</si>
  <si>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</si>
  <si>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</si>
  <si>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</si>
  <si>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</si>
  <si>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</si>
  <si>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</si>
  <si>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</si>
  <si>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</si>
  <si>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</si>
  <si>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</si>
  <si>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</si>
  <si>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</si>
  <si>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</si>
  <si>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</si>
  <si>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</si>
  <si>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</si>
  <si>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</si>
  <si>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</si>
  <si>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</si>
  <si>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</si>
  <si>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</si>
  <si>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</si>
  <si>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</si>
  <si>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</si>
  <si>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</si>
  <si>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</si>
  <si>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</si>
  <si>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</si>
  <si>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</si>
  <si>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</si>
  <si>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</si>
  <si>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</si>
  <si>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</si>
  <si>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</si>
  <si>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</si>
  <si>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</si>
  <si>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</si>
  <si>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</si>
  <si>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</si>
  <si>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</si>
  <si>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</si>
  <si>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</si>
  <si>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</si>
  <si>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</si>
  <si>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</si>
  <si>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</si>
  <si>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</si>
  <si>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</si>
  <si>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</si>
  <si>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</si>
  <si>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</si>
  <si>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</si>
  <si>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</si>
  <si>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</si>
  <si>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</si>
  <si>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</si>
  <si>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</si>
  <si>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</si>
  <si>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</si>
  <si>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</si>
  <si>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</si>
  <si>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</si>
  <si>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</si>
  <si>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</si>
  <si>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</si>
  <si>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</si>
  <si>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</si>
  <si>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</si>
  <si>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</si>
  <si>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</si>
  <si>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</si>
  <si>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</si>
  <si>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</si>
  <si>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</si>
  <si>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</si>
  <si>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</si>
  <si>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</si>
  <si>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</si>
  <si>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</si>
  <si>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</si>
  <si>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</si>
  <si>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</si>
  <si>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</si>
  <si>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</si>
  <si>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</si>
  <si>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</si>
  <si>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</si>
  <si>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</si>
  <si>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</si>
  <si>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</si>
  <si>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</si>
  <si>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</si>
  <si>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</si>
  <si>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</si>
  <si>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</si>
  <si>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</si>
  <si>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</si>
  <si>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</si>
  <si>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</si>
  <si>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</si>
  <si>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</si>
  <si>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</si>
  <si>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</si>
  <si>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</si>
  <si>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</si>
  <si>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</si>
  <si>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</si>
  <si>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</si>
  <si>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</si>
  <si>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</si>
  <si>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</si>
  <si>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</si>
  <si>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</si>
  <si>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</si>
  <si>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</si>
  <si>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</si>
  <si>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</si>
  <si>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</si>
  <si>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</si>
  <si>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</si>
  <si>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</si>
  <si>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</si>
  <si>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</si>
  <si>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</si>
  <si>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</si>
  <si>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</si>
  <si>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</si>
  <si>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</si>
  <si>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</si>
  <si>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</si>
  <si>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</si>
  <si>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</si>
  <si>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</si>
  <si>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</si>
  <si>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</si>
  <si>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</si>
  <si>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</si>
  <si>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</si>
  <si>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</si>
  <si>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</si>
  <si>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</si>
  <si>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</si>
  <si>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</si>
  <si>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</si>
  <si>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</si>
  <si>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</si>
  <si>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</si>
  <si>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</si>
  <si>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</si>
  <si>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</si>
  <si>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</si>
  <si>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</si>
  <si>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</si>
  <si>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</si>
  <si>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</si>
  <si>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</si>
  <si>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</si>
  <si>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</si>
  <si>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</si>
  <si>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</si>
  <si>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</si>
  <si>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</si>
  <si>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</si>
  <si>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</si>
  <si>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</si>
  <si>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</si>
  <si>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</si>
  <si>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</si>
  <si>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</si>
  <si>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</si>
  <si>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</si>
  <si>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</si>
  <si>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</si>
  <si>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</si>
  <si>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</si>
  <si>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</si>
  <si>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</si>
  <si>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</si>
  <si>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</si>
  <si>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</si>
  <si>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</si>
  <si>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</si>
  <si>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</si>
  <si>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</si>
  <si>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</si>
  <si>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</si>
  <si>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</si>
  <si>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</si>
  <si>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</si>
  <si>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</si>
  <si>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</si>
  <si>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</si>
  <si>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</si>
  <si>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</si>
  <si>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</si>
  <si>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</si>
  <si>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</si>
  <si>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</si>
  <si>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</si>
  <si>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</si>
  <si>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</si>
  <si>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</si>
  <si>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</si>
  <si>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</si>
  <si>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</si>
  <si>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</si>
  <si>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</si>
  <si>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</si>
  <si>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</si>
  <si>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</si>
  <si>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</si>
  <si>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</si>
  <si>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</si>
  <si>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</si>
  <si>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</si>
  <si>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</si>
  <si>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</si>
  <si>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</si>
  <si>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</si>
  <si>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</si>
  <si>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</si>
  <si>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</si>
  <si>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</si>
  <si>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</si>
  <si>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</si>
  <si>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</si>
  <si>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</si>
  <si>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</si>
  <si>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</si>
  <si>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</si>
  <si>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</si>
  <si>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</si>
  <si>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</si>
  <si>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</si>
  <si>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</si>
  <si>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</si>
  <si>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</si>
  <si>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</si>
  <si>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</si>
  <si>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</si>
  <si>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</si>
  <si>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</si>
  <si>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</si>
  <si>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</si>
  <si>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</si>
  <si>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</si>
  <si>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</si>
  <si>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</si>
  <si>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</si>
  <si>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</si>
  <si>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</si>
  <si>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</si>
  <si>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</si>
  <si>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</si>
  <si>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</si>
  <si>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</si>
  <si>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</si>
  <si>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</si>
  <si>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</si>
  <si>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</si>
  <si>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</si>
  <si>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</si>
  <si>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</si>
  <si>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</si>
  <si>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</si>
  <si>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</si>
  <si>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</si>
  <si>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</si>
  <si>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</si>
  <si>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</si>
  <si>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</si>
  <si>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</si>
  <si>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</si>
  <si>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</si>
  <si>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</si>
  <si>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</si>
  <si>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</si>
  <si>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</si>
  <si>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</si>
  <si>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</si>
  <si>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</si>
  <si>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</si>
  <si>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</si>
  <si>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</si>
  <si>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</si>
  <si>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</si>
  <si>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</si>
  <si>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</si>
  <si>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</si>
  <si>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</si>
  <si>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</si>
  <si>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</si>
  <si>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</si>
  <si>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</si>
  <si>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</si>
  <si>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</si>
  <si>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</si>
  <si>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</si>
  <si>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</si>
  <si>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</si>
  <si>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</si>
  <si>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</si>
  <si>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</si>
  <si>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</si>
  <si>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</si>
  <si>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</si>
  <si>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</si>
  <si>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</si>
  <si>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</si>
  <si>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</si>
  <si>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</si>
  <si>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</si>
  <si>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</si>
  <si>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</si>
  <si>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</si>
  <si>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</si>
  <si>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</si>
  <si>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</si>
  <si>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</si>
  <si>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</si>
  <si>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</si>
  <si>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</si>
  <si>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</si>
  <si>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</si>
  <si>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</si>
  <si>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</si>
  <si>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</si>
  <si>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</si>
  <si>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</si>
  <si>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</si>
  <si>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</si>
  <si>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</si>
  <si>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</si>
  <si>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</si>
  <si>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</si>
  <si>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</si>
  <si>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</si>
  <si>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</si>
  <si>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</si>
  <si>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</si>
  <si>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</si>
  <si>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</si>
  <si>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</si>
  <si>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</si>
  <si>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</si>
  <si>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</si>
  <si>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</si>
  <si>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</si>
  <si>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</si>
  <si>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</si>
  <si>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</si>
  <si>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</si>
  <si>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</si>
  <si>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</si>
  <si>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</si>
  <si>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</si>
  <si>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</si>
  <si>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</si>
  <si>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</si>
  <si>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</si>
  <si>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</si>
  <si>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</si>
  <si>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</si>
  <si>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</si>
  <si>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</si>
  <si>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</si>
  <si>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</si>
  <si>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</si>
  <si>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</si>
  <si>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</si>
  <si>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</si>
  <si>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</si>
  <si>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</si>
  <si>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</si>
  <si>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</si>
  <si>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</si>
  <si>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</si>
  <si>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</si>
  <si>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</si>
  <si>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</si>
  <si>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</si>
  <si>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</si>
  <si>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</si>
  <si>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</si>
  <si>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</si>
  <si>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</si>
  <si>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</si>
  <si>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</si>
  <si>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</si>
  <si>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</si>
  <si>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</si>
  <si>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</si>
  <si>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</si>
  <si>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</si>
  <si>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</si>
  <si>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</si>
  <si>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</si>
  <si>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</si>
  <si>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</si>
  <si>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</si>
  <si>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</si>
  <si>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</si>
  <si>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</si>
  <si>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</si>
  <si>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</si>
  <si>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</si>
  <si>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</si>
  <si>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</si>
  <si>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</si>
  <si>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</si>
  <si>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</si>
  <si>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</si>
  <si>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</si>
  <si>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</si>
  <si>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</si>
  <si>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</si>
  <si>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</si>
  <si>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</si>
  <si>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</si>
  <si>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</si>
  <si>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</si>
  <si>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</si>
  <si>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</si>
  <si>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</si>
  <si>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</si>
  <si>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</si>
  <si>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</si>
  <si>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</si>
  <si>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</si>
  <si>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</si>
  <si>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</si>
  <si>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</si>
  <si>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</si>
  <si>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</si>
  <si>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</si>
  <si>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</si>
  <si>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</si>
  <si>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</si>
  <si>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</si>
  <si>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</si>
  <si>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</si>
  <si>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</si>
  <si>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</si>
  <si>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</si>
  <si>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</si>
  <si>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</si>
  <si>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</si>
  <si>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</si>
  <si>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</si>
  <si>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</si>
  <si>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</si>
  <si>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</si>
  <si>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</si>
  <si>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</si>
  <si>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</si>
  <si>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</si>
  <si>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</si>
  <si>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</si>
  <si>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</si>
  <si>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</si>
  <si>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</si>
  <si>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</si>
  <si>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</si>
  <si>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</si>
  <si>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</si>
  <si>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</si>
  <si>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</si>
  <si>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</si>
  <si>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</si>
  <si>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</si>
  <si>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</si>
  <si>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</si>
  <si>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</si>
  <si>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</si>
  <si>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</si>
  <si>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</si>
  <si>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</si>
  <si>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</si>
  <si>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</si>
  <si>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</si>
  <si>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</si>
  <si>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</si>
  <si>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</si>
  <si>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</si>
  <si>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</si>
  <si>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</si>
  <si>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</si>
  <si>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</si>
  <si>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</si>
  <si>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</si>
  <si>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</si>
  <si>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</si>
  <si>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</si>
  <si>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</si>
  <si>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</si>
  <si>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</si>
  <si>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</si>
  <si>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</si>
  <si>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</si>
  <si>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</si>
  <si>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</si>
  <si>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</si>
  <si>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</si>
  <si>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</si>
  <si>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</si>
  <si>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</si>
  <si>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</si>
  <si>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</si>
  <si>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</si>
  <si>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</si>
  <si>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</si>
  <si>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</si>
  <si>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</si>
  <si>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</si>
  <si>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</si>
  <si>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</si>
  <si>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</si>
  <si>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</si>
  <si>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</si>
  <si>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</si>
  <si>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</si>
  <si>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</si>
  <si>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</si>
  <si>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</si>
  <si>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</si>
  <si>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</si>
  <si>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</si>
  <si>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</si>
  <si>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</si>
  <si>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</si>
  <si>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</si>
  <si>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</si>
  <si>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</si>
  <si>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</si>
  <si>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</si>
  <si>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</si>
  <si>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</si>
  <si>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</si>
  <si>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</si>
  <si>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</si>
  <si>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</si>
  <si>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</si>
  <si>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</si>
  <si>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</si>
  <si>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</si>
  <si>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</si>
  <si>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</si>
  <si>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</si>
  <si>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</si>
  <si>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</si>
  <si>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</si>
  <si>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</si>
  <si>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</si>
  <si>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</si>
  <si>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</si>
  <si>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</si>
  <si>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</si>
  <si>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</si>
  <si>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</si>
  <si>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</si>
  <si>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</si>
  <si>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</si>
  <si>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</si>
  <si>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</si>
  <si>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</si>
  <si>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</si>
  <si>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</si>
  <si>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</si>
  <si>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</si>
  <si>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</si>
  <si>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</si>
  <si>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</si>
  <si>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</si>
  <si>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</si>
  <si>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</si>
  <si>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</si>
  <si>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</si>
  <si>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</si>
  <si>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</si>
  <si>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</si>
  <si>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</si>
  <si>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</si>
  <si>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</si>
  <si>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</si>
  <si>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</si>
  <si>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</si>
  <si>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</si>
  <si>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</si>
  <si>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</si>
  <si>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</si>
  <si>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</si>
  <si>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</si>
  <si>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</si>
  <si>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</si>
  <si>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</si>
  <si>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</si>
  <si>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</si>
  <si>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</si>
  <si>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</si>
  <si>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</si>
  <si>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</si>
  <si>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</si>
  <si>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</si>
  <si>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</si>
  <si>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</si>
  <si>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</si>
  <si>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</si>
  <si>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</si>
  <si>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</si>
  <si>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</si>
  <si>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</si>
  <si>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</si>
  <si>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</si>
  <si>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</si>
  <si>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</si>
  <si>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</si>
  <si>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</si>
  <si>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</si>
  <si>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</si>
  <si>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</si>
  <si>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</si>
  <si>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</si>
  <si>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</si>
  <si>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</si>
  <si>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</si>
  <si>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</si>
  <si>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</si>
  <si>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</si>
  <si>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</si>
  <si>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</si>
  <si>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</si>
  <si>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</si>
  <si>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</si>
  <si>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</si>
  <si>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</si>
  <si>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</si>
  <si>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</si>
  <si>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</si>
  <si>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</si>
  <si>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</si>
  <si>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</si>
  <si>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</si>
  <si>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</si>
  <si>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</si>
  <si>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</si>
  <si>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</si>
  <si>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</si>
  <si>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</si>
  <si>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</si>
  <si>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</si>
  <si>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</si>
  <si>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</si>
  <si>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</si>
  <si>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</si>
  <si>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</si>
  <si>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</si>
  <si>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</si>
  <si>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</si>
  <si>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</si>
  <si>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</si>
  <si>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</si>
  <si>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</si>
  <si>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</si>
  <si>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</si>
  <si>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</si>
  <si>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</si>
  <si>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</si>
  <si>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</si>
  <si>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</si>
  <si>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</si>
  <si>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</si>
  <si>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</si>
  <si>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</si>
  <si>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</si>
  <si>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</si>
  <si>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</si>
  <si>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</si>
  <si>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</si>
  <si>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</si>
  <si>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</si>
  <si>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</si>
  <si>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</si>
  <si>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</si>
  <si>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</si>
  <si>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</si>
  <si>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</si>
  <si>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</si>
  <si>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</si>
  <si>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</si>
  <si>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</si>
  <si>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</si>
  <si>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</si>
  <si>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</si>
  <si>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</si>
  <si>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</si>
  <si>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</si>
  <si>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</si>
  <si>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</si>
  <si>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</si>
  <si>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</si>
  <si>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</si>
  <si>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</si>
  <si>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</si>
  <si>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</si>
  <si>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</si>
  <si>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</si>
  <si>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</si>
  <si>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</si>
  <si>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</si>
  <si>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</si>
  <si>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</si>
  <si>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</si>
  <si>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</si>
  <si>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</si>
  <si>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</si>
  <si>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</si>
  <si>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</si>
  <si>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</si>
  <si>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</si>
  <si>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</si>
  <si>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</si>
  <si>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</si>
  <si>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</si>
  <si>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</si>
  <si>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</si>
  <si>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</si>
  <si>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</si>
  <si>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</si>
  <si>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</si>
  <si>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</si>
  <si>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</si>
  <si>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</si>
  <si>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</si>
  <si>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</si>
  <si>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</si>
  <si>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</si>
  <si>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</si>
  <si>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</si>
  <si>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</si>
  <si>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</si>
  <si>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</si>
  <si>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</si>
  <si>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</si>
  <si>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</si>
  <si>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</si>
  <si>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</si>
  <si>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</si>
  <si>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</si>
  <si>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</si>
  <si>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</si>
  <si>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</si>
  <si>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</si>
  <si>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</si>
  <si>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</si>
  <si>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</si>
  <si>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</si>
  <si>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</si>
  <si>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</si>
  <si>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</si>
  <si>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</si>
  <si>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</si>
  <si>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</si>
  <si>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</si>
  <si>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</si>
  <si>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</si>
  <si>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</si>
  <si>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</si>
  <si>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</si>
  <si>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</si>
  <si>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</si>
  <si>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</si>
  <si>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</si>
  <si>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</si>
  <si>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</si>
  <si>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</si>
  <si>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</si>
  <si>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</si>
  <si>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</si>
  <si>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</si>
  <si>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</si>
  <si>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</si>
  <si>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</si>
  <si>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</si>
  <si>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</si>
  <si>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</si>
  <si>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</si>
  <si>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</si>
  <si>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</si>
  <si>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</si>
  <si>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</si>
  <si>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</si>
  <si>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</si>
  <si>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</si>
  <si>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</si>
  <si>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</si>
  <si>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</si>
  <si>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</si>
  <si>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</si>
  <si>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</si>
  <si>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</si>
  <si>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</si>
  <si>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</si>
  <si>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</si>
  <si>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</si>
  <si>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</si>
  <si>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</si>
  <si>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</si>
  <si>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</si>
  <si>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</si>
  <si>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</si>
  <si>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</si>
  <si>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</si>
  <si>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</si>
  <si>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</si>
  <si>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</si>
  <si>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</si>
  <si>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</si>
  <si>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</si>
  <si>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</si>
  <si>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</si>
  <si>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</si>
  <si>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</si>
  <si>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</si>
  <si>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</si>
  <si>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</si>
  <si>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</si>
  <si>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</si>
  <si>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</si>
  <si>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</si>
  <si>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</si>
  <si>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</si>
  <si>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</si>
  <si>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</si>
  <si>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</si>
  <si>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</si>
  <si>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</si>
  <si>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</si>
  <si>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</si>
  <si>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</si>
  <si>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</si>
  <si>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</si>
  <si>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</si>
  <si>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</si>
  <si>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</si>
  <si>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</si>
  <si>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</si>
  <si>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</si>
  <si>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</si>
  <si>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</si>
  <si>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</si>
  <si>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</si>
  <si>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</si>
  <si>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</si>
  <si>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</si>
  <si>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</si>
  <si>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</si>
  <si>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</si>
  <si>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</si>
  <si>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</si>
  <si>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</si>
  <si>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</si>
  <si>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</si>
  <si>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</si>
  <si>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</si>
  <si>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</si>
  <si>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</si>
  <si>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</si>
  <si>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</si>
  <si>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</si>
  <si>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</si>
  <si>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</si>
  <si>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</si>
  <si>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</si>
  <si>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</si>
  <si>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</si>
  <si>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</si>
  <si>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</si>
  <si>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</si>
  <si>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</si>
  <si>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</si>
  <si>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</si>
  <si>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</si>
  <si>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</si>
  <si>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</si>
  <si>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</si>
  <si>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</si>
  <si>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</si>
  <si>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</si>
  <si>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</si>
  <si>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</si>
  <si>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</si>
  <si>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</si>
  <si>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</si>
  <si>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</si>
  <si>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</si>
  <si>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</si>
  <si>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</si>
  <si>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</si>
  <si>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</si>
  <si>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</si>
  <si>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</si>
  <si>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</si>
  <si>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</si>
  <si>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</si>
  <si>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</si>
  <si>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</si>
  <si>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</si>
  <si>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</si>
  <si>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</si>
  <si>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</si>
  <si>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</si>
  <si>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</si>
  <si>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</si>
  <si>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</si>
  <si>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</si>
  <si>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</si>
  <si>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</si>
  <si>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</si>
  <si>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</si>
  <si>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</si>
  <si>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</si>
  <si>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</si>
  <si>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</si>
  <si>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</si>
  <si>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</si>
  <si>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</si>
  <si>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</si>
  <si>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</si>
  <si>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</si>
  <si>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</si>
  <si>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</si>
  <si>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</si>
  <si>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</si>
  <si>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</si>
  <si>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</si>
  <si>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</si>
  <si>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</si>
  <si>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</si>
  <si>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</si>
  <si>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</si>
  <si>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</si>
  <si>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</si>
  <si>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</si>
  <si>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</si>
  <si>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</si>
  <si>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</si>
  <si>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</si>
  <si>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</si>
  <si>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</si>
  <si>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</si>
  <si>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</si>
  <si>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</si>
  <si>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</si>
  <si>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</si>
  <si>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</si>
  <si>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</si>
  <si>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</si>
  <si>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</si>
  <si>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</si>
  <si>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</si>
  <si>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</si>
  <si>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</si>
  <si>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</si>
  <si>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</si>
  <si>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</si>
  <si>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</si>
  <si>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</si>
  <si>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</si>
  <si>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</si>
  <si>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</si>
  <si>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</si>
  <si>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</si>
  <si>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</si>
  <si>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</si>
  <si>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</si>
  <si>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</si>
  <si>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</si>
  <si>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</si>
  <si>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</si>
  <si>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</si>
  <si>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</si>
  <si>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</si>
  <si>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</si>
  <si>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</si>
  <si>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</si>
  <si>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</si>
  <si>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</si>
  <si>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</si>
  <si>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</si>
  <si>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</si>
  <si>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</si>
  <si>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</si>
  <si>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</si>
  <si>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</si>
  <si>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</si>
  <si>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</si>
  <si>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</si>
  <si>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</si>
  <si>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</si>
  <si>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</si>
  <si>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</si>
  <si>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</si>
  <si>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</si>
  <si>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</si>
  <si>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</si>
  <si>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</si>
  <si>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</si>
  <si>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</si>
  <si>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</si>
  <si>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</si>
  <si>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</si>
  <si>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</si>
  <si>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</si>
  <si>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</si>
  <si>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</si>
  <si>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</si>
  <si>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</si>
  <si>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</si>
  <si>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</si>
  <si>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</si>
  <si>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</si>
  <si>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</si>
  <si>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</si>
  <si>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</si>
  <si>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</si>
  <si>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</si>
  <si>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</si>
  <si>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</si>
  <si>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</si>
  <si>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</si>
  <si>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</si>
  <si>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</si>
  <si>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</si>
  <si>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</si>
  <si>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</si>
  <si>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</si>
  <si>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</si>
  <si>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</si>
  <si>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</si>
  <si>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</si>
  <si>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</si>
  <si>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</si>
  <si>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</si>
  <si>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</si>
  <si>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</si>
  <si>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</si>
  <si>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</si>
  <si>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</si>
  <si>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</si>
  <si>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</si>
  <si>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</si>
  <si>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</si>
  <si>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</si>
  <si>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</si>
  <si>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</si>
  <si>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</si>
  <si>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</si>
  <si>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</si>
  <si>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</si>
  <si>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</si>
  <si>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</si>
  <si>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</si>
  <si>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</si>
  <si>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</si>
  <si>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</si>
  <si>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</si>
  <si>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</si>
  <si>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</si>
  <si>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</si>
  <si>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</si>
  <si>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</si>
  <si>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</si>
  <si>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</si>
  <si>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</si>
  <si>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</si>
  <si>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</si>
  <si>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</si>
  <si>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</si>
  <si>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</si>
  <si>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</si>
  <si>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</si>
  <si>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</si>
  <si>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</si>
  <si>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</si>
  <si>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</si>
  <si>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</si>
  <si>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</si>
  <si>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</si>
  <si>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</si>
  <si>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</si>
  <si>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</si>
  <si>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</si>
  <si>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</si>
  <si>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</si>
  <si>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</si>
  <si>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</si>
  <si>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</si>
  <si>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</si>
  <si>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</si>
  <si>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</si>
  <si>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</si>
  <si>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</si>
  <si>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</si>
  <si>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</si>
  <si>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</si>
  <si>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</si>
  <si>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</si>
  <si>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</si>
  <si>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</si>
  <si>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</si>
  <si>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</si>
  <si>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</si>
  <si>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</si>
  <si>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</si>
  <si>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</si>
  <si>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</si>
  <si>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</si>
  <si>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</si>
  <si>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</si>
  <si>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</si>
  <si>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</si>
  <si>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</si>
  <si>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</si>
  <si>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</si>
  <si>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</si>
  <si>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</si>
  <si>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</si>
  <si>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</si>
  <si>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</si>
  <si>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</si>
  <si>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</si>
  <si>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</si>
  <si>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</si>
  <si>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</si>
  <si>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</si>
  <si>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</si>
  <si>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</si>
  <si>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</si>
  <si>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</si>
  <si>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</si>
  <si>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</si>
  <si>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</si>
  <si>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</si>
  <si>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</si>
  <si>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</si>
  <si>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</si>
  <si>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</si>
  <si>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</si>
  <si>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</si>
  <si>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</si>
  <si>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</si>
  <si>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</si>
  <si>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</si>
  <si>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</si>
  <si>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</si>
  <si>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</si>
  <si>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</si>
  <si>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</si>
  <si>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</si>
  <si>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</si>
  <si>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</si>
  <si>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</si>
  <si>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</si>
  <si>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</si>
  <si>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</si>
  <si>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</si>
  <si>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</si>
  <si>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</si>
  <si>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</si>
  <si>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</si>
  <si>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</si>
  <si>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</si>
  <si>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</si>
  <si>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</si>
  <si>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</si>
  <si>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</si>
  <si>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</si>
  <si>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</si>
  <si>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</si>
  <si>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</si>
  <si>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</si>
  <si>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</si>
  <si>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</si>
  <si>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</si>
  <si>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</si>
  <si>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</si>
  <si>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</si>
  <si>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</si>
  <si>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</si>
  <si>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</si>
  <si>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</si>
  <si>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</si>
  <si>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</si>
  <si>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</si>
  <si>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</si>
  <si>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</si>
  <si>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</si>
  <si>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</si>
  <si>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</si>
  <si>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</si>
  <si>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</si>
  <si>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</si>
  <si>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</si>
  <si>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</si>
  <si>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</si>
  <si>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</si>
  <si>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</si>
  <si>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</si>
  <si>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</si>
  <si>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</si>
  <si>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</si>
  <si>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</si>
  <si>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</si>
  <si>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</si>
  <si>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</si>
  <si>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</si>
  <si>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</si>
  <si>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</si>
  <si>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</si>
  <si>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</si>
  <si>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</si>
  <si>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</si>
  <si>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</si>
  <si>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</si>
  <si>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</si>
  <si>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</si>
  <si>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</si>
  <si>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</si>
  <si>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</si>
  <si>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</si>
  <si>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</si>
  <si>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</si>
  <si>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</si>
  <si>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</si>
  <si>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</si>
  <si>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</si>
  <si>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</si>
  <si>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</si>
  <si>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</si>
  <si>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</si>
  <si>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</si>
  <si>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</si>
  <si>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</si>
  <si>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</si>
  <si>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</si>
  <si>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</si>
  <si>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</si>
  <si>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</si>
  <si>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</si>
  <si>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</si>
  <si>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</si>
  <si>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</si>
  <si>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</si>
  <si>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</si>
  <si>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</si>
  <si>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</si>
  <si>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</si>
  <si>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</si>
  <si>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</si>
  <si>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</si>
  <si>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</si>
  <si>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</si>
  <si>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</si>
  <si>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</si>
  <si>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</si>
  <si>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</si>
  <si>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</si>
  <si>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</si>
  <si>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</si>
  <si>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</si>
  <si>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</si>
  <si>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</si>
  <si>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</si>
  <si>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</si>
  <si>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</si>
  <si>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</si>
  <si>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</si>
  <si>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</si>
  <si>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</si>
  <si>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</si>
  <si>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</si>
  <si>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</si>
  <si>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</si>
  <si>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</si>
  <si>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</si>
  <si>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</si>
  <si>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</si>
  <si>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</si>
  <si>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</si>
  <si>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</si>
  <si>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</si>
  <si>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</si>
  <si>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</si>
  <si>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</si>
  <si>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</si>
  <si>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</si>
  <si>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</si>
  <si>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</si>
  <si>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</si>
  <si>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</si>
  <si>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</si>
  <si>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</si>
  <si>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</si>
  <si>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</si>
  <si>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</si>
  <si>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</si>
  <si>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</si>
  <si>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</si>
  <si>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</si>
  <si>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</si>
  <si>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</si>
  <si>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</si>
  <si>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</si>
  <si>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</si>
  <si>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</si>
  <si>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</si>
  <si>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</si>
  <si>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</si>
  <si>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</si>
  <si>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</si>
  <si>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</si>
  <si>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</si>
  <si>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</si>
  <si>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</si>
  <si>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</si>
  <si>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</si>
  <si>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</si>
  <si>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</si>
  <si>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</si>
  <si>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</si>
  <si>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</si>
  <si>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</si>
  <si>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</si>
  <si>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</si>
  <si>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</si>
  <si>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</si>
  <si>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</si>
  <si>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</si>
  <si>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</si>
  <si>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</si>
  <si>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</si>
  <si>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</si>
  <si>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</si>
  <si>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</si>
  <si>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</si>
  <si>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</si>
  <si>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</si>
  <si>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</si>
  <si>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</si>
  <si>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</si>
  <si>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</si>
  <si>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</si>
  <si>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</si>
  <si>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</si>
  <si>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</si>
  <si>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</si>
  <si>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</si>
  <si>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</si>
  <si>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</si>
  <si>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</si>
  <si>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</si>
  <si>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</si>
  <si>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</si>
  <si>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</si>
  <si>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</si>
  <si>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</si>
  <si>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</si>
  <si>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</si>
  <si>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</si>
  <si>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</si>
  <si>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</si>
  <si>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</si>
  <si>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</si>
  <si>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</si>
  <si>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</si>
  <si>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</si>
  <si>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</si>
  <si>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</si>
  <si>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</si>
  <si>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</si>
  <si>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</si>
  <si>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</si>
  <si>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</si>
  <si>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</si>
  <si>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</si>
  <si>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</si>
  <si>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</si>
  <si>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</si>
  <si>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</si>
  <si>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</si>
  <si>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</si>
  <si>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</si>
  <si>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</si>
  <si>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</si>
  <si>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</si>
  <si>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</si>
  <si>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</si>
  <si>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</si>
  <si>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</si>
  <si>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</si>
  <si>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</si>
  <si>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</si>
  <si>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</si>
  <si>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</si>
  <si>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</si>
  <si>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</si>
  <si>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</si>
  <si>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</si>
  <si>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</si>
  <si>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</si>
  <si>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</si>
  <si>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</si>
  <si>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</si>
  <si>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</si>
  <si>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</si>
  <si>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</si>
  <si>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</si>
  <si>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</si>
  <si>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</si>
  <si>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</si>
  <si>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</si>
  <si>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</si>
  <si>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</si>
  <si>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</si>
  <si>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</si>
  <si>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</si>
  <si>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</si>
  <si>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</si>
  <si>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</si>
  <si>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</si>
  <si>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</si>
  <si>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</si>
  <si>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</si>
  <si>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</si>
  <si>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</si>
  <si>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</si>
  <si>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</si>
  <si>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</si>
  <si>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</si>
  <si>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</si>
  <si>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</si>
  <si>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</si>
  <si>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</si>
  <si>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</si>
  <si>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</si>
  <si>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</si>
  <si>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</si>
  <si>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</si>
  <si>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</si>
  <si>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</si>
  <si>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</si>
  <si>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</si>
  <si>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</si>
  <si>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</si>
  <si>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</si>
  <si>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</si>
  <si>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</si>
  <si>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</si>
  <si>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</si>
  <si>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</si>
  <si>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</si>
  <si>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</si>
  <si>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</si>
  <si>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</si>
  <si>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</si>
  <si>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</si>
  <si>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</si>
  <si>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</si>
  <si>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</si>
  <si>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</si>
  <si>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</si>
  <si>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</si>
  <si>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</si>
  <si>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</si>
  <si>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</si>
  <si>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</si>
  <si>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</si>
  <si>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</si>
  <si>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</si>
  <si>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</si>
  <si>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</si>
  <si>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</si>
  <si>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</si>
  <si>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</si>
  <si>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</si>
  <si>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</si>
  <si>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</si>
  <si>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</si>
  <si>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</si>
  <si>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</si>
  <si>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</si>
  <si>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</si>
  <si>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</si>
  <si>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</si>
  <si>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</si>
  <si>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</si>
  <si>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</si>
  <si>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</si>
  <si>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</si>
  <si>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</si>
  <si>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</si>
  <si>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</si>
  <si>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</si>
  <si>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</si>
  <si>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</si>
  <si>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</si>
  <si>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</si>
  <si>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</si>
  <si>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</si>
  <si>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</si>
  <si>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</si>
  <si>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</si>
  <si>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</si>
  <si>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</si>
  <si>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</si>
  <si>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</si>
  <si>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</si>
  <si>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</si>
  <si>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</si>
  <si>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</si>
  <si>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</si>
  <si>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</si>
  <si>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</si>
  <si>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</si>
  <si>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</si>
  <si>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</si>
  <si>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</si>
  <si>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</si>
  <si>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</si>
  <si>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</si>
  <si>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</si>
  <si>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</si>
  <si>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</si>
  <si>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</si>
  <si>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</si>
  <si>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</si>
  <si>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</si>
  <si>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</si>
  <si>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</si>
  <si>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</si>
  <si>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</si>
  <si>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</si>
  <si>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</si>
  <si>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</si>
  <si>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</si>
  <si>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</si>
  <si>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</si>
  <si>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</si>
  <si>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</si>
  <si>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</si>
  <si>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</si>
  <si>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</si>
  <si>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</si>
  <si>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</si>
  <si>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</si>
  <si>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</si>
  <si>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</si>
  <si>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</si>
  <si>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</si>
  <si>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</si>
  <si>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</si>
  <si>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</si>
  <si>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</si>
  <si>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</si>
  <si>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</si>
  <si>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</si>
  <si>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</si>
  <si>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</si>
  <si>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</si>
  <si>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</si>
  <si>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</si>
  <si>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</si>
  <si>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</si>
  <si>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</si>
  <si>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</si>
  <si>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</si>
  <si>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</si>
  <si>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</si>
  <si>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</si>
  <si>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</si>
  <si>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</si>
  <si>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</si>
  <si>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</si>
  <si>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</si>
  <si>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</si>
  <si>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</si>
  <si>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</si>
  <si>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</si>
  <si>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</si>
  <si>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</si>
  <si>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</si>
  <si>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</si>
  <si>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</si>
  <si>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</si>
  <si>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</si>
  <si>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</si>
  <si>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</si>
  <si>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</si>
  <si>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</si>
  <si>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</si>
  <si>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</si>
  <si>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</si>
  <si>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</si>
  <si>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</si>
  <si>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</si>
  <si>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</si>
  <si>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</si>
  <si>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</si>
  <si>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</si>
  <si>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</si>
  <si>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</si>
  <si>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</si>
  <si>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</si>
  <si>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</si>
  <si>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</si>
  <si>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</si>
  <si>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</si>
  <si>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</si>
  <si>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</si>
  <si>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</si>
  <si>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</si>
  <si>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</si>
  <si>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</si>
  <si>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</si>
  <si>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</si>
  <si>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</si>
  <si>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</si>
  <si>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</si>
  <si>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</si>
  <si>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</si>
  <si>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</si>
  <si>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</si>
  <si>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</si>
  <si>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</si>
  <si>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</si>
  <si>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</si>
  <si>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</si>
  <si>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</si>
  <si>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</si>
  <si>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</si>
  <si>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</si>
  <si>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</si>
  <si>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</si>
  <si>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</si>
  <si>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</si>
  <si>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</si>
  <si>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</si>
  <si>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</si>
  <si>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</si>
  <si>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</si>
  <si>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</si>
  <si>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</si>
  <si>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</si>
  <si>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</si>
  <si>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</si>
  <si>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</si>
  <si>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</si>
  <si>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</si>
  <si>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</si>
  <si>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</si>
  <si>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</si>
  <si>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</si>
  <si>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</si>
  <si>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</si>
  <si>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</si>
  <si>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</si>
  <si>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</si>
  <si>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</si>
  <si>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</si>
  <si>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</si>
  <si>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</si>
  <si>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</si>
  <si>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</si>
  <si>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</si>
  <si>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</si>
  <si>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</si>
  <si>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</si>
  <si>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</si>
  <si>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</si>
  <si>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</si>
  <si>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</si>
  <si>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</si>
  <si>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</si>
  <si>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</si>
  <si>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</si>
  <si>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</si>
  <si>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</si>
  <si>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</si>
  <si>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</si>
  <si>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</si>
  <si>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</si>
  <si>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</si>
  <si>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</si>
  <si>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</si>
  <si>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</si>
  <si>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</si>
  <si>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</si>
  <si>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</si>
  <si>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</si>
  <si>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</si>
  <si>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</si>
  <si>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</si>
  <si>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</si>
  <si>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</si>
  <si>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</si>
  <si>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</si>
  <si>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</si>
  <si>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</si>
  <si>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</si>
  <si>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</si>
  <si>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</si>
  <si>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</si>
  <si>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</si>
  <si>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</si>
  <si>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</si>
  <si>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</si>
  <si>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</si>
  <si>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</si>
  <si>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</si>
  <si>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</si>
  <si>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</si>
  <si>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</si>
  <si>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</si>
  <si>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</si>
  <si>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</si>
  <si>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</si>
  <si>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</si>
  <si>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</si>
  <si>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</si>
  <si>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</si>
  <si>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</si>
  <si>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</si>
  <si>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</si>
  <si>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</si>
  <si>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</si>
  <si>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</si>
  <si>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</si>
  <si>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</si>
  <si>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</si>
  <si>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</si>
  <si>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</si>
  <si>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</si>
  <si>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</si>
  <si>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</si>
  <si>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</si>
  <si>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</si>
  <si>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</si>
  <si>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</si>
  <si>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</si>
  <si>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</si>
  <si>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</si>
  <si>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</si>
  <si>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</si>
  <si>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</si>
  <si>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</si>
  <si>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</si>
  <si>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</si>
  <si>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</si>
  <si>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</si>
  <si>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</si>
  <si>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</si>
  <si>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</si>
  <si>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</si>
  <si>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</si>
  <si>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</si>
  <si>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</si>
  <si>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</si>
  <si>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</si>
  <si>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</si>
  <si>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</si>
  <si>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</si>
  <si>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</si>
  <si>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</si>
  <si>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</si>
  <si>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</si>
  <si>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</si>
  <si>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</si>
  <si>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</si>
  <si>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</si>
  <si>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</si>
  <si>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</si>
  <si>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</si>
  <si>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</si>
  <si>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</si>
  <si>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</si>
  <si>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</si>
  <si>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</si>
  <si>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</si>
  <si>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</si>
  <si>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</si>
  <si>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</si>
  <si>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</si>
  <si>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</si>
  <si>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</si>
  <si>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</si>
  <si>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</si>
  <si>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</si>
  <si>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</si>
  <si>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</si>
  <si>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</si>
  <si>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</si>
  <si>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</si>
  <si>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</si>
  <si>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</si>
  <si>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</si>
  <si>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</si>
  <si>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</si>
  <si>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</si>
  <si>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</si>
  <si>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</si>
  <si>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</si>
  <si>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</si>
  <si>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</si>
  <si>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</si>
  <si>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</si>
  <si>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</si>
  <si>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</si>
  <si>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</si>
  <si>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</si>
  <si>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</si>
  <si>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</si>
  <si>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</si>
  <si>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</si>
  <si>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</si>
  <si>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</si>
  <si>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</si>
  <si>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</si>
  <si>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</si>
  <si>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</si>
  <si>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</si>
  <si>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</si>
  <si>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</si>
  <si>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</si>
  <si>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</si>
  <si>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</si>
  <si>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</si>
  <si>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</si>
  <si>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</si>
  <si>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</si>
  <si>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</si>
  <si>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</si>
  <si>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</si>
  <si>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</si>
  <si>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</si>
  <si>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</si>
  <si>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</si>
  <si>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</si>
  <si>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</si>
  <si>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</si>
  <si>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</si>
  <si>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</si>
  <si>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</si>
  <si>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</si>
  <si>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</si>
  <si>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</si>
  <si>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</si>
  <si>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</si>
  <si>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</si>
  <si>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</si>
  <si>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</si>
  <si>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</si>
  <si>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</si>
  <si>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</si>
  <si>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</si>
  <si>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</si>
  <si>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</si>
  <si>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</si>
  <si>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</si>
  <si>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</si>
  <si>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</si>
  <si>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</si>
  <si>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</si>
  <si>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</si>
  <si>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</si>
  <si>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</si>
  <si>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</si>
  <si>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</si>
  <si>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</si>
  <si>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</si>
  <si>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</si>
  <si>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</si>
  <si>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</si>
  <si>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</si>
  <si>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</si>
  <si>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</si>
  <si>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</si>
  <si>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</si>
  <si>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</si>
  <si>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</si>
  <si>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</si>
  <si>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</si>
  <si>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</si>
  <si>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</si>
  <si>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</si>
  <si>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</si>
  <si>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</si>
  <si>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</si>
  <si>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</si>
  <si>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</si>
  <si>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</si>
  <si>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</si>
  <si>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</si>
  <si>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</si>
  <si>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</si>
  <si>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</si>
  <si>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</si>
  <si>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</si>
  <si>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</si>
  <si>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</si>
  <si>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</si>
  <si>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</si>
  <si>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</si>
  <si>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</si>
  <si>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</si>
  <si>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</si>
  <si>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</si>
  <si>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</si>
  <si>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</si>
  <si>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</si>
  <si>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</si>
  <si>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</si>
  <si>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</si>
  <si>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</si>
  <si>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</si>
  <si>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</si>
  <si>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</si>
  <si>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</si>
  <si>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</si>
  <si>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</si>
  <si>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</si>
  <si>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</si>
  <si>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</si>
  <si>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</si>
  <si>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</si>
  <si>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</si>
  <si>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</si>
  <si>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</si>
  <si>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</si>
  <si>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</si>
  <si>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</si>
  <si>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</si>
  <si>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</si>
  <si>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</si>
  <si>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</si>
  <si>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</si>
  <si>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</si>
  <si>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</si>
  <si>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</si>
  <si>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</si>
  <si>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</si>
  <si>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</si>
  <si>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</si>
  <si>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</si>
  <si>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</si>
  <si>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</si>
  <si>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</si>
  <si>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</si>
  <si>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</si>
  <si>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</si>
  <si>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</si>
  <si>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</si>
  <si>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</si>
  <si>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</si>
  <si>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</si>
  <si>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</si>
  <si>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</si>
  <si>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</si>
  <si>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</si>
  <si>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</si>
  <si>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</si>
  <si>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</si>
  <si>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</si>
  <si>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</si>
  <si>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</si>
  <si>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</si>
  <si>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</si>
  <si>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</si>
  <si>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</si>
  <si>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</si>
  <si>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</si>
  <si>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</si>
  <si>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</si>
  <si>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</si>
  <si>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</si>
  <si>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</si>
  <si>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</si>
  <si>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</si>
  <si>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</si>
  <si>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</si>
  <si>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</si>
  <si>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</si>
  <si>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</si>
  <si>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</si>
  <si>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</si>
  <si>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</si>
  <si>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</si>
  <si>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</si>
  <si>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</si>
  <si>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</si>
  <si>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</si>
  <si>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</si>
  <si>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</si>
  <si>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</si>
  <si>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</si>
  <si>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</si>
  <si>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</si>
  <si>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</si>
  <si>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</si>
  <si>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</si>
  <si>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</si>
  <si>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</si>
  <si>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</si>
  <si>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</si>
  <si>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</si>
  <si>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</si>
  <si>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</si>
  <si>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</si>
  <si>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</si>
  <si>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</si>
  <si>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</si>
  <si>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</si>
  <si>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</si>
  <si>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</si>
  <si>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</si>
  <si>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</si>
  <si>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</si>
  <si>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</si>
  <si>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</si>
  <si>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</si>
  <si>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</si>
  <si>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</si>
  <si>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</si>
  <si>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</si>
  <si>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</si>
  <si>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</si>
  <si>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</si>
  <si>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</si>
  <si>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</si>
  <si>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</si>
  <si>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</si>
  <si>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</si>
  <si>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</si>
  <si>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</si>
  <si>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</si>
  <si>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</si>
  <si>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</si>
  <si>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</si>
  <si>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</si>
  <si>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</si>
  <si>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</si>
  <si>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</si>
  <si>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</si>
  <si>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</si>
  <si>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</si>
  <si>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</si>
  <si>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</si>
  <si>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</si>
  <si>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</si>
  <si>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</si>
  <si>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</si>
  <si>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</si>
  <si>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</si>
  <si>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</si>
  <si>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</si>
  <si>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</si>
  <si>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</si>
  <si>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</si>
  <si>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</si>
  <si>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</si>
  <si>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</si>
  <si>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</si>
  <si>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</si>
  <si>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</si>
  <si>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</si>
  <si>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</si>
  <si>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</si>
  <si>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</si>
  <si>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</si>
  <si>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</si>
  <si>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</si>
  <si>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</si>
  <si>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</si>
  <si>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</si>
  <si>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</si>
  <si>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</si>
  <si>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</si>
  <si>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</si>
  <si>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</si>
  <si>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</si>
  <si>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</si>
  <si>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</si>
  <si>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</si>
  <si>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</si>
  <si>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</si>
  <si>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</si>
  <si>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</si>
  <si>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</si>
  <si>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</si>
  <si>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</si>
  <si>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</si>
  <si>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</si>
  <si>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</si>
  <si>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</si>
  <si>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</si>
  <si>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</si>
  <si>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</si>
  <si>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</si>
  <si>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</si>
  <si>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</si>
  <si>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</si>
  <si>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</si>
  <si>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</si>
  <si>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</si>
  <si>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</si>
  <si>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</si>
  <si>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</si>
  <si>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</si>
  <si>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</si>
  <si>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</si>
  <si>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</si>
  <si>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</si>
  <si>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</si>
  <si>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</si>
  <si>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</si>
  <si>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</si>
  <si>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</si>
  <si>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</si>
  <si>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</si>
  <si>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</si>
  <si>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</si>
  <si>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</si>
  <si>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</si>
  <si>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</si>
  <si>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</si>
  <si>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</si>
  <si>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</si>
  <si>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</si>
  <si>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</si>
  <si>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</si>
  <si>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</si>
  <si>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</si>
  <si>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</si>
  <si>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</si>
  <si>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</si>
  <si>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</si>
  <si>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</si>
  <si>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</si>
  <si>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</si>
  <si>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</si>
  <si>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</si>
  <si>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</si>
  <si>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</si>
  <si>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</si>
  <si>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</si>
  <si>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</si>
  <si>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</si>
  <si>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</si>
  <si>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</si>
  <si>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</si>
  <si>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</si>
  <si>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</si>
  <si>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</si>
  <si>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</si>
  <si>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</si>
  <si>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</si>
  <si>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</si>
  <si>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</si>
  <si>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</si>
  <si>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</si>
  <si>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</si>
  <si>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</si>
  <si>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</si>
  <si>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</si>
  <si>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</si>
  <si>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</si>
  <si>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</si>
  <si>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</si>
  <si>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</si>
  <si>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</si>
  <si>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</si>
  <si>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</si>
  <si>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</si>
  <si>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</si>
  <si>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</si>
  <si>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</si>
  <si>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</si>
  <si>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</si>
  <si>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</si>
  <si>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</si>
  <si>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</si>
  <si>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</si>
  <si>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</si>
  <si>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</si>
  <si>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</si>
  <si>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</si>
  <si>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</si>
  <si>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</si>
  <si>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</si>
  <si>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</si>
  <si>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</si>
  <si>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</si>
  <si>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</si>
  <si>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</si>
  <si>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</si>
  <si>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</si>
  <si>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</si>
  <si>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</si>
  <si>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</si>
  <si>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</si>
  <si>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</si>
  <si>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</si>
  <si>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</si>
  <si>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</si>
  <si>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</si>
  <si>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</si>
  <si>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</si>
  <si>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</si>
  <si>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</si>
  <si>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</si>
  <si>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</si>
  <si>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</si>
  <si>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</si>
  <si>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</si>
  <si>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</si>
  <si>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</si>
  <si>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</si>
  <si>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</si>
  <si>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</si>
  <si>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</si>
  <si>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</si>
  <si>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</si>
  <si>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</si>
  <si>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</si>
  <si>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</si>
  <si>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</si>
  <si>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</si>
  <si>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</si>
  <si>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</si>
  <si>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</si>
  <si>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</si>
  <si>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</si>
  <si>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</si>
  <si>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</si>
  <si>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</si>
  <si>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</si>
  <si>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</si>
  <si>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</si>
  <si>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</si>
  <si>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</si>
  <si>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</si>
  <si>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</si>
  <si>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</si>
  <si>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</si>
  <si>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</si>
  <si>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</si>
  <si>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</si>
  <si>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</si>
  <si>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</si>
  <si>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</si>
  <si>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</si>
  <si>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</si>
  <si>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</si>
  <si>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</si>
  <si>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</si>
  <si>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</si>
  <si>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</si>
  <si>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</si>
  <si>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</si>
  <si>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</si>
  <si>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</si>
  <si>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</si>
  <si>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</si>
  <si>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</si>
  <si>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</si>
  <si>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</si>
  <si>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</si>
  <si>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</si>
  <si>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</si>
  <si>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</si>
  <si>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</si>
  <si>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</si>
  <si>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</si>
  <si>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</si>
  <si>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</si>
  <si>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</si>
  <si>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</si>
  <si>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</si>
  <si>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</si>
  <si>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</si>
  <si>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</si>
  <si>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</si>
  <si>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</si>
  <si>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</si>
  <si>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</si>
  <si>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</si>
  <si>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</si>
  <si>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</si>
  <si>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</si>
  <si>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</si>
  <si>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</si>
  <si>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</si>
  <si>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</si>
  <si>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</si>
  <si>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</si>
  <si>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</si>
  <si>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</si>
  <si>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</si>
  <si>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</si>
  <si>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</si>
  <si>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</si>
  <si>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</si>
  <si>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</si>
  <si>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</si>
  <si>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</si>
  <si>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</si>
  <si>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</si>
  <si>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</si>
  <si>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</si>
  <si>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</si>
  <si>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</si>
  <si>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</si>
  <si>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</si>
  <si>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</si>
  <si>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</si>
  <si>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</si>
  <si>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</si>
  <si>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</si>
  <si>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</si>
  <si>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</si>
  <si>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</si>
  <si>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</si>
  <si>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</si>
  <si>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</si>
  <si>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</si>
  <si>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</si>
  <si>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</si>
  <si>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</si>
  <si>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</si>
  <si>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</si>
  <si>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</si>
  <si>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</si>
  <si>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</si>
  <si>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</si>
  <si>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</si>
  <si>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</si>
  <si>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</si>
  <si>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</si>
  <si>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</si>
  <si>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</si>
  <si>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</si>
  <si>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</si>
  <si>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</si>
  <si>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</si>
  <si>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</si>
  <si>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</si>
  <si>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</si>
  <si>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</si>
  <si>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</si>
  <si>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</si>
  <si>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</si>
  <si>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</si>
  <si>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</si>
  <si>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</si>
  <si>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</si>
  <si>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</si>
  <si>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</si>
  <si>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</si>
  <si>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</si>
  <si>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</si>
  <si>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</si>
  <si>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</si>
  <si>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</si>
  <si>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</si>
  <si>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</si>
  <si>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</si>
  <si>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</si>
  <si>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</si>
  <si>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</si>
  <si>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</si>
  <si>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</si>
  <si>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</si>
  <si>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</si>
  <si>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</si>
  <si>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</si>
  <si>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</si>
  <si>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</si>
  <si>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</si>
  <si>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</si>
  <si>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</si>
  <si>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</si>
  <si>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</si>
  <si>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</si>
  <si>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</si>
  <si>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</si>
  <si>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</si>
  <si>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</si>
  <si>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</si>
  <si>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</si>
  <si>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</si>
  <si>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</si>
  <si>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</si>
  <si>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</si>
  <si>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</si>
  <si>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</si>
  <si>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</si>
  <si>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</si>
  <si>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</si>
  <si>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</si>
  <si>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</si>
  <si>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</si>
  <si>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</si>
  <si>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</si>
  <si>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</si>
  <si>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</si>
  <si>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</si>
  <si>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</si>
  <si>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</si>
  <si>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</si>
  <si>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</si>
  <si>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</si>
  <si>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</si>
  <si>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</si>
  <si>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</si>
  <si>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</si>
  <si>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</si>
  <si>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</si>
  <si>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</si>
  <si>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</si>
  <si>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</si>
  <si>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</si>
  <si>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</si>
  <si>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</si>
  <si>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</si>
  <si>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</si>
  <si>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</si>
  <si>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</si>
  <si>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</si>
  <si>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</si>
  <si>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</si>
  <si>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</si>
  <si>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</si>
  <si>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</si>
  <si>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</si>
  <si>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</si>
  <si>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</si>
  <si>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</si>
  <si>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</si>
  <si>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</si>
  <si>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</si>
  <si>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</si>
  <si>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</si>
  <si>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</si>
  <si>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</si>
  <si>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</si>
  <si>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</si>
  <si>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</si>
  <si>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</si>
  <si>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</si>
  <si>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</si>
  <si>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</si>
  <si>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</si>
  <si>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</si>
  <si>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</si>
  <si>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</si>
  <si>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</si>
  <si>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</si>
  <si>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</si>
  <si>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</si>
  <si>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</si>
  <si>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</si>
  <si>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</si>
  <si>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</si>
  <si>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</si>
  <si>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</si>
  <si>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</si>
  <si>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</si>
  <si>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</si>
  <si>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</si>
  <si>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</si>
  <si>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</si>
  <si>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</si>
  <si>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</si>
  <si>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</si>
  <si>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</si>
  <si>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</si>
  <si>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</si>
  <si>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</si>
  <si>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</si>
  <si>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</si>
  <si>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</si>
  <si>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</si>
  <si>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</si>
  <si>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</si>
  <si>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</si>
  <si>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</si>
  <si>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</si>
  <si>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</si>
  <si>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</si>
  <si>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</si>
  <si>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</si>
  <si>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</si>
  <si>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</si>
  <si>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</si>
  <si>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</si>
  <si>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</si>
  <si>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</si>
  <si>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</si>
  <si>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</si>
  <si>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</si>
  <si>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</si>
  <si>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</si>
  <si>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</si>
  <si>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</si>
  <si>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</si>
  <si>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</si>
  <si>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</si>
  <si>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</si>
  <si>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</si>
  <si>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</si>
  <si>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</si>
  <si>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</si>
  <si>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</si>
  <si>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</si>
  <si>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</si>
  <si>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</si>
  <si>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</si>
  <si>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</si>
  <si>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</si>
  <si>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</si>
  <si>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</si>
  <si>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</si>
  <si>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</si>
  <si>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</si>
  <si>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</si>
  <si>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</si>
  <si>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</si>
  <si>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</si>
  <si>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</si>
  <si>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</si>
  <si>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</si>
  <si>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</si>
  <si>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</si>
  <si>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</si>
  <si>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</si>
  <si>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</si>
  <si>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</si>
  <si>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</si>
  <si>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</si>
  <si>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</si>
  <si>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</si>
  <si>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</si>
  <si>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</si>
  <si>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</si>
  <si>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</si>
  <si>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</si>
  <si>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</si>
  <si>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</si>
  <si>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</si>
  <si>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</si>
  <si>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</si>
  <si>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</si>
  <si>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</si>
  <si>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</si>
  <si>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</si>
  <si>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</si>
  <si>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</si>
  <si>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</si>
  <si>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</si>
  <si>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</si>
  <si>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</si>
  <si>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</si>
  <si>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</si>
  <si>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</si>
  <si>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</si>
  <si>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</si>
  <si>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</si>
  <si>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</si>
  <si>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</si>
  <si>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</si>
  <si>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</si>
  <si>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</si>
  <si>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</si>
  <si>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</si>
  <si>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</si>
  <si>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</si>
  <si>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</si>
  <si>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</si>
  <si>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</si>
  <si>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</si>
  <si>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</si>
  <si>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</si>
  <si>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</si>
  <si>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</si>
  <si>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</si>
  <si>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</si>
  <si>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</si>
  <si>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</si>
  <si>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</si>
  <si>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</si>
  <si>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</si>
  <si>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</si>
  <si>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</si>
  <si>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</si>
  <si>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</si>
  <si>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</si>
  <si>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</si>
  <si>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</si>
  <si>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</si>
  <si>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</si>
  <si>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</si>
  <si>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</si>
  <si>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</si>
  <si>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</si>
  <si>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</si>
  <si>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</si>
  <si>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</si>
  <si>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</si>
  <si>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</si>
  <si>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</si>
  <si>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</si>
  <si>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</si>
  <si>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</si>
  <si>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</si>
  <si>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</si>
  <si>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</si>
  <si>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</si>
  <si>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</si>
  <si>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</si>
  <si>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</si>
  <si>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</si>
  <si>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</si>
  <si>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</si>
  <si>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</si>
  <si>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</si>
  <si>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</si>
  <si>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</si>
  <si>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</si>
  <si>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</si>
  <si>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</si>
  <si>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</si>
  <si>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</si>
  <si>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</si>
  <si>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</si>
  <si>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</si>
  <si>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</si>
  <si>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</si>
  <si>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</si>
  <si>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</si>
  <si>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</si>
  <si>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</si>
  <si>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</si>
  <si>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</si>
  <si>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</si>
  <si>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</si>
  <si>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</si>
  <si>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</si>
  <si>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</si>
  <si>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</si>
  <si>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</si>
  <si>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</si>
  <si>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</si>
  <si>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</si>
  <si>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</si>
  <si>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</si>
  <si>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</si>
  <si>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</si>
  <si>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</si>
  <si>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</si>
  <si>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</si>
  <si>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</si>
  <si>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</si>
  <si>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</si>
  <si>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</si>
  <si>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</si>
  <si>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</si>
  <si>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</si>
  <si>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</si>
  <si>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</si>
  <si>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</si>
  <si>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</si>
  <si>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</si>
  <si>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</si>
  <si>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</si>
  <si>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</si>
  <si>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</si>
  <si>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</si>
  <si>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</si>
  <si>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</si>
  <si>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</si>
  <si>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</si>
  <si>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</si>
  <si>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</si>
  <si>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</si>
  <si>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</si>
  <si>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</si>
  <si>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</si>
  <si>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</si>
  <si>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</si>
  <si>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</si>
  <si>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</si>
  <si>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</si>
  <si>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</si>
  <si>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</si>
  <si>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</si>
  <si>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</si>
  <si>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</si>
  <si>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</si>
  <si>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</si>
  <si>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</si>
  <si>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</si>
  <si>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</si>
  <si>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</si>
  <si>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</si>
  <si>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</si>
  <si>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</si>
  <si>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</si>
  <si>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</si>
  <si>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</si>
  <si>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</si>
  <si>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</si>
  <si>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</si>
  <si>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</si>
  <si>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</si>
  <si>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</si>
  <si>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</si>
  <si>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</si>
  <si>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</si>
  <si>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</si>
  <si>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</si>
  <si>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</si>
  <si>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</si>
  <si>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</si>
  <si>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</si>
  <si>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</si>
  <si>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</si>
  <si>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</si>
  <si>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</si>
  <si>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</si>
  <si>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</si>
  <si>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</si>
  <si>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</si>
  <si>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</si>
  <si>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</si>
  <si>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</si>
  <si>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</si>
  <si>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</si>
  <si>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</si>
  <si>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</si>
  <si>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</si>
  <si>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</si>
  <si>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</si>
  <si>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</si>
  <si>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</si>
  <si>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</si>
  <si>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</si>
  <si>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</si>
  <si>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</si>
  <si>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</si>
  <si>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</si>
  <si>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</si>
  <si>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</si>
  <si>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</si>
  <si>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</si>
  <si>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</si>
  <si>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</si>
  <si>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</si>
  <si>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</si>
  <si>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</si>
  <si>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</si>
  <si>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</si>
  <si>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</si>
  <si>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</si>
  <si>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</si>
  <si>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</si>
  <si>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</si>
  <si>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</si>
  <si>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</si>
  <si>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</si>
  <si>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</si>
  <si>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</si>
  <si>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</si>
  <si>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</si>
  <si>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</si>
  <si>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</si>
  <si>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</si>
  <si>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</si>
  <si>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</si>
  <si>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</si>
  <si>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</si>
  <si>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</si>
  <si>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</si>
  <si>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</si>
  <si>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</si>
  <si>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</si>
  <si>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</si>
  <si>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</si>
  <si>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</si>
  <si>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</si>
  <si>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</si>
  <si>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</si>
  <si>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</si>
  <si>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</si>
  <si>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</si>
  <si>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</si>
  <si>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</si>
  <si>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</si>
  <si>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</si>
  <si>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</si>
  <si>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</si>
  <si>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</si>
  <si>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</si>
  <si>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</si>
  <si>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</si>
  <si>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</si>
  <si>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</si>
  <si>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</si>
  <si>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</si>
  <si>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</si>
  <si>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</si>
  <si>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</si>
  <si>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</si>
  <si>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</si>
  <si>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</si>
  <si>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</si>
  <si>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</si>
  <si>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</si>
  <si>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</si>
  <si>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</si>
  <si>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</si>
  <si>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</si>
  <si>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</si>
  <si>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</si>
  <si>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</si>
  <si>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</si>
  <si>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</si>
  <si>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</si>
  <si>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</si>
  <si>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</si>
  <si>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</si>
  <si>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</si>
  <si>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</si>
  <si>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</si>
  <si>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</si>
  <si>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</si>
  <si>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</si>
  <si>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</si>
  <si>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</si>
  <si>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</si>
  <si>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</si>
  <si>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</si>
  <si>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</si>
  <si>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</si>
  <si>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</si>
  <si>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</si>
  <si>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</si>
  <si>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</si>
  <si>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</si>
  <si>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</si>
  <si>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</si>
  <si>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</si>
  <si>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</si>
  <si>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</si>
  <si>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</si>
  <si>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</si>
  <si>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</si>
  <si>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</si>
  <si>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</si>
  <si>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</si>
  <si>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</si>
  <si>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</si>
  <si>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</si>
  <si>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</si>
  <si>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</si>
  <si>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</si>
  <si>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</si>
  <si>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</si>
  <si>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</si>
  <si>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</si>
  <si>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</si>
  <si>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</si>
  <si>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</si>
  <si>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</si>
  <si>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</si>
  <si>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</si>
  <si>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</si>
  <si>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</si>
  <si>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</si>
  <si>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</si>
  <si>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</si>
  <si>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</si>
  <si>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</si>
  <si>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</si>
  <si>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</si>
  <si>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</si>
  <si>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</si>
  <si>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</si>
  <si>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</si>
  <si>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</si>
  <si>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</si>
  <si>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</si>
  <si>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</si>
  <si>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</si>
  <si>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</si>
  <si>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</si>
  <si>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</si>
  <si>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</si>
  <si>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</si>
  <si>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</si>
  <si>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</si>
  <si>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</si>
  <si>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</si>
  <si>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</si>
  <si>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</si>
  <si>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</si>
  <si>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</si>
  <si>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</si>
  <si>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</si>
  <si>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</si>
  <si>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</si>
  <si>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</si>
  <si>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</si>
  <si>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</si>
  <si>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</si>
  <si>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</si>
  <si>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</si>
  <si>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</si>
  <si>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</si>
  <si>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</si>
  <si>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</si>
  <si>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</si>
  <si>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</si>
  <si>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</si>
  <si>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</si>
  <si>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</si>
  <si>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</si>
  <si>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</si>
  <si>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</si>
  <si>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</si>
  <si>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</si>
  <si>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</si>
  <si>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</si>
  <si>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</si>
  <si>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</si>
  <si>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</si>
  <si>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</si>
  <si>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</si>
  <si>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</si>
  <si>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</si>
  <si>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</si>
  <si>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</si>
  <si>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</si>
  <si>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</si>
  <si>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</si>
  <si>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</si>
  <si>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</si>
  <si>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</si>
  <si>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</si>
  <si>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</si>
  <si>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</si>
  <si>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</si>
  <si>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</si>
  <si>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</si>
  <si>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</si>
  <si>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</si>
  <si>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</si>
  <si>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</si>
  <si>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</si>
  <si>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</si>
  <si>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</si>
  <si>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</si>
  <si>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</si>
  <si>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</si>
  <si>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</si>
  <si>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</si>
  <si>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</si>
  <si>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</si>
  <si>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</si>
  <si>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</si>
  <si>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</si>
  <si>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</si>
  <si>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</si>
  <si>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</si>
  <si>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</si>
  <si>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</si>
  <si>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</si>
  <si>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</si>
  <si>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</si>
  <si>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</si>
  <si>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</si>
  <si>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</si>
  <si>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</si>
  <si>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</si>
  <si>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</si>
  <si>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</si>
  <si>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</si>
  <si>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</si>
  <si>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</si>
  <si>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</si>
  <si>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</si>
  <si>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</si>
  <si>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</si>
  <si>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</si>
  <si>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</si>
  <si>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</si>
  <si>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</si>
  <si>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</si>
  <si>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</si>
  <si>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</si>
  <si>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</si>
  <si>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</si>
  <si>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</si>
  <si>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</si>
  <si>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</si>
  <si>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</si>
  <si>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</si>
  <si>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</si>
  <si>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</si>
  <si>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</si>
  <si>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</si>
  <si>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</si>
  <si>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</si>
  <si>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</si>
  <si>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</si>
  <si>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</si>
  <si>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</si>
  <si>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</si>
  <si>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</si>
  <si>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</si>
  <si>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</si>
  <si>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</si>
  <si>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</si>
  <si>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</si>
  <si>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</si>
  <si>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</si>
  <si>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</si>
  <si>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</si>
  <si>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</si>
  <si>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</si>
  <si>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</si>
  <si>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</si>
  <si>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</si>
  <si>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</si>
  <si>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</si>
  <si>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</si>
  <si>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</si>
  <si>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</si>
  <si>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</si>
  <si>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</si>
  <si>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</si>
  <si>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</si>
  <si>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</si>
  <si>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</si>
  <si>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</si>
  <si>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</si>
  <si>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</si>
  <si>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</si>
  <si>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</si>
  <si>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</si>
  <si>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</si>
  <si>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</si>
  <si>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</si>
  <si>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</si>
  <si>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</si>
  <si>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</si>
  <si>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</si>
  <si>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</si>
  <si>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</si>
  <si>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</si>
  <si>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</si>
  <si>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</si>
  <si>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</si>
  <si>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</si>
  <si>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</si>
  <si>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</si>
  <si>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</si>
  <si>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</si>
  <si>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</si>
  <si>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</si>
  <si>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</si>
  <si>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</si>
  <si>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</si>
  <si>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</si>
  <si>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</si>
  <si>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</si>
  <si>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</si>
  <si>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</si>
  <si>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</si>
  <si>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</si>
  <si>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</si>
  <si>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</si>
  <si>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</si>
  <si>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</si>
  <si>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</si>
  <si>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</si>
  <si>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</si>
  <si>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</si>
  <si>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</si>
  <si>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</si>
  <si>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</si>
  <si>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</si>
  <si>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</si>
  <si>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</si>
  <si>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</si>
  <si>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</si>
  <si>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</si>
  <si>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</si>
  <si>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</si>
  <si>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</si>
  <si>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</si>
  <si>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</si>
  <si>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</si>
  <si>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</si>
  <si>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</si>
  <si>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</si>
  <si>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</si>
  <si>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</si>
  <si>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</si>
  <si>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</si>
  <si>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</si>
  <si>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</si>
  <si>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</si>
  <si>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</si>
  <si>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</si>
  <si>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</si>
  <si>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</si>
  <si>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</si>
  <si>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</si>
  <si>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</si>
  <si>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</si>
  <si>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</si>
  <si>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</si>
  <si>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</si>
  <si>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</si>
  <si>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</si>
  <si>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</si>
  <si>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</si>
  <si>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</si>
  <si>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</si>
  <si>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</si>
  <si>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</si>
  <si>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</si>
  <si>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</si>
  <si>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</si>
  <si>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</si>
  <si>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</si>
  <si>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</si>
  <si>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</si>
  <si>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</si>
  <si>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</si>
  <si>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</si>
  <si>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</si>
  <si>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</si>
  <si>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</si>
  <si>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</si>
  <si>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</si>
  <si>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</si>
  <si>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</si>
  <si>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</si>
  <si>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</si>
  <si>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</si>
  <si>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</si>
  <si>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</si>
  <si>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</si>
  <si>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</si>
  <si>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</si>
  <si>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</si>
  <si>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</si>
  <si>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</si>
  <si>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</si>
  <si>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</si>
  <si>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</si>
  <si>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</si>
  <si>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</si>
  <si>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</si>
  <si>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</si>
  <si>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</si>
  <si>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</si>
  <si>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</si>
  <si>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</si>
  <si>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</si>
  <si>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</si>
  <si>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</si>
  <si>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</si>
  <si>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</si>
  <si>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</si>
  <si>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</si>
  <si>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</si>
  <si>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</si>
  <si>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</si>
  <si>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</si>
  <si>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</si>
  <si>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</si>
  <si>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</si>
  <si>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</si>
  <si>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</si>
  <si>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</si>
  <si>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</si>
  <si>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</si>
  <si>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</si>
  <si>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</si>
  <si>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</si>
  <si>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</si>
  <si>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</si>
  <si>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</si>
  <si>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</si>
  <si>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</si>
  <si>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</si>
  <si>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</si>
  <si>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</si>
  <si>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</si>
  <si>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</si>
  <si>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</si>
  <si>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</si>
  <si>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</si>
  <si>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</si>
  <si>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</si>
  <si>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</si>
  <si>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</si>
  <si>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</si>
  <si>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</si>
  <si>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</si>
  <si>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</si>
  <si>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</si>
  <si>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</si>
  <si>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</si>
  <si>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</si>
  <si>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</si>
  <si>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</si>
  <si>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</si>
  <si>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</si>
  <si>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</si>
  <si>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</si>
  <si>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</si>
  <si>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</si>
  <si>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</si>
  <si>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</si>
  <si>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</si>
  <si>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</si>
  <si>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</si>
  <si>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</si>
  <si>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</si>
  <si>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</si>
  <si>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</si>
  <si>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</si>
  <si>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</si>
  <si>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</si>
  <si>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</si>
  <si>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</si>
  <si>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</si>
  <si>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</si>
  <si>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</si>
  <si>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</si>
  <si>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</si>
  <si>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</si>
  <si>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</si>
  <si>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</si>
  <si>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</si>
  <si>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</si>
  <si>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</si>
  <si>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</si>
  <si>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</si>
  <si>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</si>
  <si>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</si>
  <si>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</si>
  <si>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</si>
  <si>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</si>
  <si>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</si>
  <si>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</si>
  <si>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</si>
  <si>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</si>
  <si>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</si>
  <si>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</si>
  <si>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</si>
  <si>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</si>
  <si>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</si>
  <si>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</si>
  <si>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</si>
  <si>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</si>
  <si>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</si>
  <si>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</si>
  <si>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</si>
  <si>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</si>
  <si>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</si>
  <si>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</si>
  <si>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</si>
  <si>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</si>
  <si>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</si>
  <si>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</si>
  <si>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</si>
  <si>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</si>
  <si>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</si>
  <si>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</si>
  <si>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</si>
  <si>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</si>
  <si>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</si>
  <si>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</si>
  <si>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</si>
  <si>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</si>
  <si>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</si>
  <si>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</si>
  <si>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</si>
  <si>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</si>
  <si>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</si>
  <si>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</si>
  <si>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</si>
  <si>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</si>
  <si>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</si>
  <si>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</si>
  <si>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</si>
  <si>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</si>
  <si>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</si>
  <si>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</si>
  <si>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</si>
  <si>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</si>
  <si>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</si>
  <si>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</si>
  <si>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</si>
  <si>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</si>
  <si>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</si>
  <si>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</si>
  <si>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</si>
  <si>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</si>
  <si>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</si>
  <si>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</si>
  <si>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</si>
  <si>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</si>
  <si>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</si>
  <si>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</si>
  <si>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</si>
  <si>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</si>
  <si>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</si>
  <si>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</si>
  <si>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</si>
  <si>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</si>
  <si>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</si>
  <si>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</si>
  <si>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</si>
  <si>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</si>
  <si>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</si>
  <si>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</si>
  <si>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</si>
  <si>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</si>
  <si>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</si>
  <si>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</si>
  <si>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</si>
  <si>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</si>
  <si>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</si>
  <si>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</si>
  <si>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</si>
  <si>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</si>
  <si>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</si>
  <si>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</si>
  <si>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</si>
  <si>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</si>
  <si>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</si>
  <si>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</si>
  <si>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</si>
  <si>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</si>
  <si>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</si>
  <si>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</si>
  <si>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</si>
  <si>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</si>
  <si>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</si>
  <si>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</si>
  <si>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</si>
  <si>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</si>
  <si>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</si>
  <si>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</si>
  <si>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</si>
  <si>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</si>
  <si>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</si>
  <si>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</si>
  <si>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</si>
  <si>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</si>
  <si>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</si>
  <si>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</si>
  <si>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</si>
  <si>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</si>
  <si>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</si>
  <si>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</si>
  <si>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</si>
  <si>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</si>
  <si>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</si>
  <si>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</si>
  <si>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</si>
  <si>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</si>
  <si>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</si>
  <si>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</si>
  <si>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</si>
  <si>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</si>
  <si>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</si>
  <si>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</si>
  <si>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</si>
  <si>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</si>
  <si>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</si>
  <si>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</si>
  <si>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</si>
  <si>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</si>
  <si>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</si>
  <si>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</si>
  <si>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</si>
  <si>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</si>
  <si>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</si>
  <si>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</si>
  <si>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</si>
  <si>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</si>
  <si>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</si>
  <si>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</si>
  <si>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</si>
  <si>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</si>
  <si>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</si>
  <si>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</si>
  <si>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</si>
  <si>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</si>
  <si>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</si>
  <si>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</si>
  <si>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</si>
  <si>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</si>
  <si>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</si>
  <si>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</si>
  <si>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</si>
  <si>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</si>
  <si>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</si>
  <si>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</si>
  <si>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</si>
  <si>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</si>
  <si>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</si>
  <si>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</si>
  <si>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</si>
  <si>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</si>
  <si>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</si>
  <si>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</si>
  <si>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</si>
  <si>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</si>
  <si>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</si>
  <si>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</si>
  <si>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</si>
  <si>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</si>
  <si>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</si>
  <si>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</si>
  <si>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</si>
  <si>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</si>
  <si>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</si>
  <si>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</si>
  <si>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</si>
  <si>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</si>
  <si>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</si>
  <si>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</si>
  <si>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</si>
  <si>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</si>
  <si>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</si>
  <si>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</si>
  <si>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</si>
  <si>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</si>
  <si>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</si>
  <si>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</si>
  <si>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</si>
  <si>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</si>
  <si>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</si>
  <si>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</si>
  <si>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</si>
  <si>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</si>
  <si>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</si>
  <si>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</si>
  <si>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</si>
  <si>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</si>
  <si>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</si>
  <si>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</si>
  <si>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</si>
  <si>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</si>
  <si>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</si>
  <si>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</si>
  <si>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</si>
  <si>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</si>
  <si>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</si>
  <si>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</si>
  <si>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</si>
  <si>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</si>
  <si>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</si>
  <si>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</si>
  <si>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</si>
  <si>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</si>
  <si>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</si>
  <si>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</si>
  <si>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</si>
  <si>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</si>
  <si>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</si>
  <si>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</si>
  <si>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</si>
  <si>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</si>
  <si>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</si>
  <si>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</si>
  <si>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</si>
  <si>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</si>
  <si>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</si>
  <si>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</si>
  <si>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</si>
  <si>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</si>
  <si>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</si>
  <si>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</si>
  <si>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</si>
  <si>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</si>
  <si>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</si>
  <si>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</si>
  <si>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</si>
  <si>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</si>
  <si>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</si>
  <si>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</si>
  <si>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</si>
  <si>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</si>
  <si>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</si>
  <si>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</si>
  <si>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</si>
  <si>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</si>
  <si>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</si>
  <si>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</si>
  <si>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</si>
  <si>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</si>
  <si>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</si>
  <si>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</si>
  <si>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</si>
  <si>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</si>
  <si>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</si>
  <si>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</si>
  <si>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</si>
  <si>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</si>
  <si>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</si>
  <si>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</si>
  <si>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</si>
  <si>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</si>
  <si>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</si>
  <si>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</si>
  <si>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</si>
  <si>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</si>
  <si>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</si>
  <si>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</si>
  <si>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</si>
  <si>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</si>
  <si>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</si>
  <si>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</si>
  <si>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</si>
  <si>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</si>
  <si>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</si>
  <si>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</si>
  <si>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</si>
  <si>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</si>
  <si>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</si>
  <si>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</si>
  <si>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</si>
  <si>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</si>
  <si>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</si>
  <si>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</si>
  <si>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</si>
  <si>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</si>
  <si>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</si>
  <si>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</si>
  <si>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</si>
  <si>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</si>
  <si>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</si>
  <si>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</si>
  <si>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</si>
  <si>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</si>
  <si>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</si>
  <si>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</si>
  <si>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</si>
  <si>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</si>
  <si>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</si>
  <si>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</si>
  <si>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</si>
  <si>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</si>
  <si>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</si>
  <si>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</si>
  <si>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</si>
  <si>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</si>
  <si>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</si>
  <si>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</si>
  <si>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</si>
  <si>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</si>
  <si>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</si>
  <si>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</si>
  <si>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</si>
  <si>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</si>
  <si>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</si>
  <si>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</si>
  <si>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</si>
  <si>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</si>
  <si>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</si>
  <si>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</si>
  <si>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</si>
  <si>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</si>
  <si>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</si>
  <si>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</si>
  <si>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</si>
  <si>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</si>
  <si>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</si>
  <si>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</si>
  <si>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</si>
  <si>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</si>
  <si>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</si>
  <si>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</si>
  <si>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</si>
  <si>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</si>
  <si>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</si>
  <si>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</si>
  <si>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</si>
  <si>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</si>
  <si>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</si>
  <si>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</si>
  <si>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</si>
  <si>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</si>
  <si>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</si>
  <si>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</si>
  <si>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</si>
  <si>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</si>
  <si>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</si>
  <si>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</si>
  <si>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</si>
  <si>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</si>
  <si>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</si>
  <si>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</si>
  <si>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</si>
  <si>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</si>
  <si>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</si>
  <si>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</si>
  <si>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</si>
  <si>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</si>
  <si>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</si>
  <si>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</si>
  <si>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</si>
  <si>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</si>
  <si>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</si>
  <si>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</si>
  <si>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</si>
  <si>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</si>
  <si>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</si>
  <si>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</si>
  <si>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</si>
  <si>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</si>
  <si>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</si>
  <si>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</si>
  <si>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</si>
  <si>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</si>
  <si>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</si>
  <si>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</si>
  <si>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</si>
  <si>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</si>
  <si>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</si>
  <si>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</si>
  <si>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</si>
  <si>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</si>
  <si>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</si>
  <si>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</si>
  <si>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</si>
  <si>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</si>
  <si>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</si>
  <si>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</si>
  <si>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</si>
  <si>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</si>
  <si>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</si>
  <si>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</si>
  <si>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</si>
  <si>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</si>
  <si>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</si>
  <si>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</si>
  <si>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</si>
  <si>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</si>
  <si>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</si>
  <si>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</si>
  <si>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</si>
  <si>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</si>
  <si>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</si>
  <si>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</si>
  <si>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</si>
  <si>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</si>
  <si>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</si>
  <si>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</si>
  <si>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</si>
  <si>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</si>
  <si>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</si>
  <si>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</si>
  <si>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</si>
  <si>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</si>
  <si>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</si>
  <si>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</si>
  <si>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</si>
  <si>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</si>
  <si>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</si>
  <si>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</si>
  <si>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</si>
  <si>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</si>
  <si>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</si>
  <si>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</si>
  <si>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</si>
  <si>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</si>
  <si>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</si>
  <si>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</si>
  <si>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</si>
  <si>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</si>
  <si>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</si>
  <si>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</si>
  <si>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</si>
  <si>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</si>
  <si>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</si>
  <si>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</si>
  <si>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</si>
  <si>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</si>
  <si>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</si>
  <si>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</si>
  <si>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</si>
  <si>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</si>
  <si>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</si>
  <si>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</si>
  <si>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</si>
  <si>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</si>
  <si>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</si>
  <si>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</si>
  <si>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</si>
  <si>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</si>
  <si>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</si>
  <si>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</si>
  <si>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</si>
  <si>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</si>
  <si>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</si>
  <si>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</si>
  <si>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</si>
  <si>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</si>
  <si>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</si>
  <si>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</si>
  <si>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</si>
  <si>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</si>
  <si>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</si>
  <si>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</si>
  <si>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</si>
  <si>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</si>
  <si>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</si>
  <si>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</si>
  <si>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</si>
  <si>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</si>
  <si>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</si>
  <si>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</si>
  <si>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</si>
  <si>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</si>
  <si>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</si>
  <si>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</si>
  <si>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</si>
  <si>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</si>
  <si>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</si>
  <si>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</si>
  <si>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</si>
  <si>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</si>
  <si>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</si>
  <si>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</si>
  <si>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</si>
  <si>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</si>
  <si>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</si>
  <si>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</si>
  <si>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</si>
  <si>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</si>
  <si>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</si>
  <si>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</si>
  <si>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</si>
  <si>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</si>
  <si>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</si>
  <si>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</si>
  <si>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</si>
  <si>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</si>
  <si>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</si>
  <si>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</si>
  <si>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</si>
  <si>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</si>
  <si>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</si>
  <si>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</si>
  <si>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</si>
  <si>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</si>
  <si>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</si>
  <si>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</si>
  <si>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</si>
  <si>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</si>
  <si>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</si>
  <si>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</si>
  <si>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</si>
  <si>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</si>
  <si>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</si>
  <si>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</si>
  <si>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</si>
  <si>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</si>
  <si>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</si>
  <si>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</si>
  <si>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</si>
  <si>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</si>
  <si>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</si>
  <si>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</si>
  <si>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</si>
  <si>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</si>
  <si>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</si>
  <si>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</si>
  <si>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</si>
  <si>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</si>
  <si>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</si>
  <si>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</si>
  <si>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</si>
  <si>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</si>
  <si>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</si>
  <si>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</si>
  <si>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</si>
  <si>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</si>
  <si>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</si>
  <si>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</si>
  <si>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</si>
  <si>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</si>
  <si>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</si>
  <si>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</si>
  <si>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</si>
  <si>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</si>
  <si>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</si>
  <si>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</si>
  <si>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</si>
  <si>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</si>
  <si>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</si>
  <si>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</si>
  <si>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</si>
  <si>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</si>
  <si>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</si>
  <si>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</si>
  <si>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</si>
  <si>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</si>
  <si>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</si>
  <si>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</si>
  <si>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</si>
  <si>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</si>
  <si>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</si>
  <si>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</si>
  <si>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</si>
  <si>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</si>
  <si>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</si>
  <si>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</si>
  <si>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</si>
  <si>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</si>
  <si>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</si>
  <si>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</si>
  <si>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</si>
  <si>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</si>
  <si>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</si>
  <si>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</si>
  <si>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</si>
  <si>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</si>
  <si>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</si>
  <si>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</si>
  <si>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</si>
  <si>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</si>
  <si>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</si>
  <si>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</si>
  <si>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</si>
  <si>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</si>
  <si>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</si>
  <si>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</si>
  <si>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</si>
  <si>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</si>
  <si>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</si>
  <si>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</si>
  <si>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</si>
  <si>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</si>
  <si>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</si>
  <si>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</si>
  <si>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</si>
  <si>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</si>
  <si>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</si>
  <si>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</si>
  <si>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</si>
  <si>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</si>
  <si>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</si>
  <si>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</si>
  <si>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</si>
  <si>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</si>
  <si>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</si>
  <si>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</si>
  <si>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</si>
  <si>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</si>
  <si>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</si>
  <si>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</si>
  <si>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</si>
  <si>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</si>
  <si>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</si>
  <si>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</si>
  <si>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</si>
  <si>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</si>
  <si>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</si>
  <si>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</si>
  <si>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</si>
  <si>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</si>
  <si>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</si>
  <si>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</si>
  <si>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</si>
  <si>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</si>
  <si>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</si>
  <si>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</si>
  <si>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</si>
  <si>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</si>
  <si>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</si>
  <si>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</si>
  <si>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</si>
  <si>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</si>
  <si>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</si>
  <si>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</si>
  <si>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</si>
  <si>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</si>
  <si>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</si>
  <si>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</si>
  <si>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</si>
  <si>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</si>
  <si>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</si>
  <si>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</si>
  <si>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</si>
  <si>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</si>
  <si>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</si>
  <si>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</si>
  <si>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</si>
  <si>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</si>
  <si>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</si>
  <si>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</si>
  <si>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</si>
  <si>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</si>
  <si>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</si>
  <si>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</si>
  <si>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</si>
  <si>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</si>
  <si>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</si>
  <si>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</si>
  <si>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</si>
  <si>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</si>
  <si>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</si>
  <si>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</si>
  <si>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</si>
  <si>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</si>
  <si>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</si>
  <si>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</si>
  <si>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</si>
  <si>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</si>
  <si>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</si>
  <si>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</si>
  <si>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</si>
  <si>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</si>
  <si>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</si>
  <si>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</si>
  <si>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</si>
  <si>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</si>
  <si>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</si>
  <si>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</si>
  <si>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</si>
  <si>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</si>
  <si>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</si>
  <si>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</si>
  <si>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</si>
  <si>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</si>
  <si>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</si>
  <si>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</si>
  <si>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</si>
  <si>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</si>
  <si>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</si>
  <si>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</si>
  <si>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</si>
  <si>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</si>
  <si>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</si>
  <si>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</si>
  <si>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</si>
  <si>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</si>
  <si>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</si>
  <si>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</si>
  <si>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</si>
  <si>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</si>
  <si>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</si>
  <si>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</si>
  <si>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</si>
  <si>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</si>
  <si>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</si>
  <si>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</si>
  <si>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</si>
  <si>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</si>
  <si>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</si>
  <si>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</si>
  <si>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</si>
  <si>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</si>
  <si>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</si>
  <si>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</si>
  <si>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</si>
  <si>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</si>
  <si>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</si>
  <si>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</si>
  <si>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</si>
  <si>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</si>
  <si>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</si>
  <si>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</si>
  <si>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</si>
  <si>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</si>
  <si>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</si>
  <si>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</si>
  <si>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</si>
  <si>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</si>
  <si>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</si>
  <si>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</si>
  <si>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</si>
  <si>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</si>
  <si>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</si>
  <si>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</si>
  <si>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</si>
  <si>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</si>
  <si>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</si>
  <si>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</si>
  <si>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</si>
  <si>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</si>
  <si>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</si>
  <si>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</si>
  <si>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</si>
  <si>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</si>
  <si>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</si>
  <si>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</si>
  <si>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</si>
  <si>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</si>
  <si>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</si>
  <si>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</si>
  <si>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</si>
  <si>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</si>
  <si>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</si>
  <si>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</si>
  <si>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</si>
  <si>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</si>
  <si>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</si>
  <si>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</si>
  <si>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</si>
  <si>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</si>
  <si>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</si>
  <si>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</si>
  <si>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</si>
  <si>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</si>
  <si>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</si>
  <si>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</si>
  <si>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</si>
  <si>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</si>
  <si>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</si>
  <si>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</si>
  <si>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</si>
  <si>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</si>
  <si>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</si>
  <si>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</si>
  <si>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</si>
  <si>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</si>
  <si>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</si>
  <si>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</si>
  <si>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</si>
  <si>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</si>
  <si>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</si>
  <si>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</si>
  <si>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</si>
  <si>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</si>
  <si>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</si>
  <si>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</si>
  <si>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</si>
  <si>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</si>
  <si>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</si>
  <si>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</si>
  <si>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</si>
  <si>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</si>
  <si>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</si>
  <si>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</si>
  <si>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</si>
  <si>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</si>
  <si>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</si>
  <si>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</si>
  <si>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</si>
  <si>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</si>
  <si>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</si>
  <si>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</si>
  <si>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</si>
  <si>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</si>
  <si>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</si>
  <si>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</si>
  <si>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</si>
  <si>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</si>
  <si>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</si>
  <si>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</si>
  <si>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</si>
  <si>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</si>
  <si>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</si>
  <si>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</si>
  <si>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</si>
  <si>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</si>
  <si>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</si>
  <si>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</si>
  <si>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</si>
  <si>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</si>
  <si>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</si>
  <si>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</si>
  <si>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</si>
  <si>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</si>
  <si>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</si>
  <si>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</si>
  <si>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</si>
  <si>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</si>
  <si>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</si>
  <si>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</si>
  <si>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</si>
  <si>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</si>
  <si>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</si>
  <si>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</si>
  <si>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</si>
  <si>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</si>
  <si>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</si>
  <si>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</si>
  <si>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</si>
  <si>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</si>
  <si>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</si>
  <si>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</si>
  <si>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</si>
  <si>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</si>
  <si>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</si>
  <si>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</si>
  <si>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</si>
  <si>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</si>
  <si>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</si>
  <si>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</si>
  <si>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</si>
  <si>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</si>
  <si>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</si>
  <si>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</si>
  <si>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</si>
  <si>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</si>
  <si>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</si>
  <si>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</si>
  <si>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</si>
  <si>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</si>
  <si>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</si>
  <si>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</si>
  <si>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</si>
  <si>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</si>
  <si>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</si>
  <si>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</si>
  <si>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</si>
  <si>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</si>
  <si>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</si>
  <si>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</si>
  <si>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</si>
  <si>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</si>
  <si>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</si>
  <si>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</si>
  <si>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</si>
  <si>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</si>
  <si>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</si>
  <si>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</si>
  <si>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</si>
  <si>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</si>
  <si>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</si>
  <si>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</si>
  <si>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</si>
  <si>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</si>
  <si>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</si>
  <si>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</si>
  <si>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</si>
  <si>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</si>
  <si>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</si>
  <si>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</si>
  <si>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</si>
  <si>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</si>
  <si>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</si>
  <si>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</si>
  <si>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</si>
  <si>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</si>
  <si>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</si>
  <si>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</si>
  <si>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</si>
  <si>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</si>
  <si>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</si>
  <si>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</si>
  <si>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</si>
  <si>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</si>
  <si>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</si>
  <si>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</si>
  <si>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</si>
  <si>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</si>
  <si>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</si>
  <si>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</si>
  <si>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</si>
  <si>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</si>
  <si>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</si>
  <si>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</si>
  <si>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</si>
  <si>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</si>
  <si>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</si>
  <si>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</si>
  <si>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</si>
  <si>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</si>
  <si>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</si>
  <si>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</si>
  <si>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</si>
  <si>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</si>
  <si>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</si>
  <si>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</si>
  <si>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</si>
  <si>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</si>
  <si>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</si>
  <si>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</si>
  <si>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</si>
  <si>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</si>
  <si>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</si>
  <si>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</si>
  <si>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</si>
  <si>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</si>
  <si>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</si>
  <si>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</si>
  <si>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</si>
  <si>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</si>
  <si>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</si>
  <si>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</si>
  <si>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</si>
  <si>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</si>
  <si>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</si>
  <si>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</si>
  <si>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</si>
  <si>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</si>
  <si>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</si>
  <si>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</si>
  <si>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</si>
  <si>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</si>
  <si>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</si>
  <si>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</si>
  <si>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</si>
  <si>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</si>
  <si>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</si>
  <si>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</si>
  <si>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</si>
  <si>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</si>
  <si>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</si>
  <si>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</si>
  <si>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</si>
  <si>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</si>
  <si>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</si>
  <si>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</si>
  <si>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</si>
  <si>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</si>
  <si>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</si>
  <si>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</si>
  <si>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</si>
  <si>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</si>
  <si>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</si>
  <si>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</si>
  <si>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</si>
  <si>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</si>
  <si>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</si>
  <si>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</si>
  <si>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</si>
  <si>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</si>
  <si>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</si>
  <si>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</si>
  <si>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</si>
  <si>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</si>
  <si>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</si>
  <si>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</si>
  <si>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</si>
  <si>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</si>
  <si>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</si>
  <si>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</si>
  <si>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</si>
  <si>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</si>
  <si>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</si>
  <si>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</si>
  <si>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</si>
  <si>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</si>
  <si>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</si>
  <si>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</si>
  <si>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</si>
  <si>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</si>
  <si>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</si>
  <si>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</si>
  <si>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</si>
  <si>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</si>
  <si>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</si>
  <si>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</si>
  <si>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</si>
  <si>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</si>
  <si>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</si>
  <si>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</si>
  <si>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</si>
  <si>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</si>
  <si>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</si>
  <si>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</si>
  <si>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</si>
  <si>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</si>
  <si>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</si>
  <si>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</si>
  <si>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</si>
  <si>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</si>
  <si>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</si>
  <si>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</si>
  <si>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</si>
  <si>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</si>
  <si>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</si>
  <si>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</si>
  <si>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</si>
  <si>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</si>
  <si>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</si>
  <si>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</si>
  <si>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</si>
  <si>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</si>
  <si>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</si>
  <si>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</si>
  <si>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</si>
  <si>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</si>
  <si>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</si>
  <si>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</si>
  <si>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</si>
  <si>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</si>
  <si>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</si>
  <si>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</si>
  <si>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</si>
  <si>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</si>
  <si>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</si>
  <si>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</si>
  <si>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</si>
  <si>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</si>
  <si>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</si>
  <si>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</si>
  <si>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</si>
  <si>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</si>
  <si>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</si>
  <si>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</si>
  <si>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</si>
  <si>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</si>
  <si>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</si>
  <si>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</si>
  <si>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</si>
  <si>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</si>
  <si>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</si>
  <si>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</si>
  <si>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</si>
  <si>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</si>
  <si>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</si>
  <si>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</si>
  <si>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</si>
  <si>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</si>
  <si>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</si>
  <si>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</si>
  <si>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</si>
  <si>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</si>
  <si>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</si>
  <si>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</si>
  <si>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</si>
  <si>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</si>
  <si>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</si>
  <si>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</si>
  <si>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</si>
  <si>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</si>
  <si>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</si>
  <si>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</si>
  <si>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</si>
  <si>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</si>
  <si>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</si>
  <si>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</si>
  <si>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</si>
  <si>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</si>
  <si>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</si>
  <si>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</si>
  <si>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</si>
  <si>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</si>
  <si>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</si>
  <si>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</si>
  <si>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</si>
  <si>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</si>
  <si>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</si>
  <si>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</si>
  <si>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</si>
  <si>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</si>
  <si>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</si>
  <si>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</si>
  <si>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</si>
  <si>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</si>
  <si>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</si>
  <si>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</si>
  <si>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</si>
  <si>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</si>
  <si>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</si>
  <si>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</si>
  <si>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</si>
  <si>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</si>
  <si>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</si>
  <si>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</si>
  <si>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</si>
  <si>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</si>
  <si>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</si>
  <si>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</si>
  <si>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</si>
  <si>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</si>
  <si>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</si>
  <si>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</si>
  <si>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</si>
  <si>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</si>
  <si>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</si>
  <si>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</si>
  <si>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</si>
  <si>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</si>
  <si>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</si>
  <si>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</si>
  <si>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</si>
  <si>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</si>
  <si>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</si>
  <si>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</si>
  <si>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</si>
  <si>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</si>
  <si>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</si>
  <si>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</si>
  <si>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</si>
  <si>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</si>
  <si>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</si>
  <si>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</si>
  <si>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</si>
  <si>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</si>
  <si>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</si>
  <si>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</si>
  <si>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</si>
  <si>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</si>
  <si>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</si>
  <si>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</si>
  <si>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</si>
  <si>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</si>
  <si>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</si>
  <si>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</si>
  <si>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</si>
  <si>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</si>
  <si>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</si>
  <si>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</si>
  <si>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</si>
  <si>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</si>
  <si>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</si>
  <si>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</si>
  <si>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</si>
  <si>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</si>
  <si>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</si>
  <si>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</si>
  <si>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</si>
  <si>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</si>
  <si>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</si>
  <si>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</si>
  <si>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</si>
  <si>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</si>
  <si>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</si>
  <si>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</si>
  <si>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</si>
  <si>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</si>
  <si>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</si>
  <si>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</si>
  <si>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</si>
  <si>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</si>
  <si>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</si>
  <si>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</si>
  <si>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</si>
  <si>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</si>
  <si>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</si>
  <si>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</si>
  <si>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</si>
  <si>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</si>
  <si>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</si>
  <si>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</si>
  <si>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</si>
  <si>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</si>
  <si>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</si>
  <si>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</si>
  <si>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</si>
  <si>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</si>
  <si>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</si>
  <si>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</si>
  <si>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</si>
  <si>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</si>
  <si>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</si>
  <si>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</si>
  <si>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</si>
  <si>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</si>
  <si>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</si>
  <si>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</si>
  <si>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</si>
  <si>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</si>
  <si>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</si>
  <si>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</si>
  <si>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</si>
  <si>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</si>
  <si>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</si>
  <si>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</si>
  <si>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</si>
  <si>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</si>
  <si>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</si>
  <si>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</si>
  <si>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</si>
  <si>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</si>
  <si>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</si>
  <si>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</si>
  <si>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</si>
  <si>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</si>
  <si>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</si>
  <si>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</si>
  <si>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</si>
  <si>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</si>
  <si>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</si>
  <si>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</si>
  <si>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</si>
  <si>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</si>
  <si>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</si>
  <si>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</si>
  <si>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</si>
  <si>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</si>
  <si>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</si>
  <si>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</si>
  <si>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</si>
  <si>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</si>
  <si>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</si>
  <si>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</si>
  <si>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</si>
  <si>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</si>
  <si>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</si>
  <si>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</si>
  <si>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</si>
  <si>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</si>
  <si>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</si>
  <si>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</si>
  <si>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</si>
  <si>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</si>
  <si>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</si>
  <si>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</si>
  <si>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</si>
  <si>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</si>
  <si>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</si>
  <si>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</si>
  <si>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</si>
  <si>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</si>
  <si>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</si>
  <si>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</si>
  <si>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</si>
  <si>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</si>
  <si>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</si>
  <si>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</si>
  <si>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</si>
  <si>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</si>
  <si>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</si>
  <si>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</si>
  <si>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</si>
  <si>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</si>
  <si>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</si>
  <si>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</si>
  <si>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</si>
  <si>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</si>
  <si>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</si>
  <si>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</si>
  <si>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</si>
  <si>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</si>
  <si>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</si>
  <si>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</si>
  <si>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</si>
  <si>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</si>
  <si>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</si>
  <si>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</si>
  <si>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</si>
  <si>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</si>
  <si>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</si>
  <si>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</si>
  <si>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</si>
  <si>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</si>
  <si>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</si>
  <si>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</si>
  <si>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</si>
  <si>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</si>
  <si>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</si>
  <si>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</si>
  <si>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</si>
  <si>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</si>
  <si>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</si>
  <si>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</si>
  <si>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</si>
  <si>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</si>
  <si>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</si>
  <si>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</si>
  <si>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</si>
  <si>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</si>
  <si>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</si>
  <si>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</si>
  <si>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</si>
  <si>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</si>
  <si>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</si>
  <si>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</si>
  <si>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</si>
  <si>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</si>
  <si>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</si>
  <si>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</si>
  <si>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</si>
  <si>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</si>
  <si>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</si>
  <si>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</si>
  <si>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</si>
  <si>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</si>
  <si>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</si>
  <si>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</si>
  <si>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</si>
  <si>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</si>
  <si>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</si>
  <si>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</si>
  <si>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</si>
  <si>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</si>
  <si>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</si>
  <si>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</si>
  <si>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</si>
  <si>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</si>
  <si>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</si>
  <si>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</si>
  <si>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</si>
  <si>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</si>
  <si>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</si>
  <si>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</si>
  <si>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</si>
  <si>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</si>
  <si>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</si>
  <si>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</si>
  <si>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</si>
  <si>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</si>
  <si>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</si>
  <si>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</si>
  <si>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</si>
  <si>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</si>
  <si>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</si>
  <si>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</si>
  <si>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</si>
  <si>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</si>
  <si>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</si>
  <si>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</si>
  <si>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</si>
  <si>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</si>
  <si>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</si>
  <si>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</si>
  <si>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</si>
  <si>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</si>
  <si>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</si>
  <si>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</si>
  <si>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</si>
  <si>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</si>
  <si>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</si>
  <si>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</si>
  <si>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</si>
  <si>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</si>
  <si>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</si>
  <si>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</si>
  <si>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</si>
  <si>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</si>
  <si>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</si>
  <si>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</si>
  <si>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</si>
  <si>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</si>
  <si>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</si>
  <si>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</si>
  <si>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</si>
  <si>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</si>
  <si>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</si>
  <si>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</si>
  <si>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</si>
  <si>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</si>
  <si>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</si>
  <si>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</si>
  <si>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</si>
  <si>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</si>
  <si>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</si>
  <si>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</si>
  <si>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</si>
  <si>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</si>
  <si>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</si>
  <si>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</si>
  <si>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</si>
  <si>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</si>
  <si>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</si>
  <si>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</si>
  <si>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</si>
  <si>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</si>
  <si>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</si>
  <si>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</si>
  <si>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</si>
  <si>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</si>
  <si>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</si>
  <si>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</si>
  <si>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</si>
  <si>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</si>
  <si>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</si>
  <si>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</si>
  <si>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</si>
  <si>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</si>
  <si>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</si>
  <si>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</si>
  <si>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</si>
  <si>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</si>
  <si>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</si>
  <si>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</si>
  <si>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</si>
  <si>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</si>
  <si>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</si>
  <si>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</si>
  <si>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</si>
  <si>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</si>
  <si>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</si>
  <si>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</si>
  <si>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</si>
  <si>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</si>
  <si>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</si>
  <si>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</si>
  <si>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</si>
  <si>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</si>
  <si>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</si>
  <si>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</si>
  <si>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</si>
  <si>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</si>
  <si>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</si>
  <si>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</si>
  <si>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</si>
  <si>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</si>
  <si>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</si>
  <si>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</si>
  <si>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</si>
  <si>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</si>
  <si>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</si>
  <si>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</si>
  <si>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</si>
  <si>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</si>
  <si>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</si>
  <si>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</si>
  <si>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</si>
  <si>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</si>
  <si>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</si>
  <si>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</si>
  <si>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</si>
  <si>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</si>
  <si>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</si>
  <si>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</si>
  <si>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</si>
  <si>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</si>
  <si>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</si>
  <si>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</si>
  <si>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</si>
  <si>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</si>
  <si>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</si>
  <si>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</si>
  <si>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</si>
  <si>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</si>
  <si>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</si>
  <si>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</si>
  <si>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</si>
  <si>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</si>
  <si>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</si>
  <si>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</si>
  <si>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</si>
  <si>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</si>
  <si>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</si>
  <si>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</si>
  <si>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</si>
  <si>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</si>
  <si>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</si>
  <si>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</si>
  <si>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</si>
  <si>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</si>
  <si>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</si>
  <si>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</si>
  <si>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</si>
  <si>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</si>
  <si>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</si>
  <si>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</si>
  <si>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</si>
  <si>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</si>
  <si>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</si>
  <si>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</si>
  <si>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</si>
  <si>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</si>
  <si>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</si>
  <si>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</si>
  <si>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</si>
  <si>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</si>
  <si>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</si>
  <si>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</si>
  <si>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</si>
  <si>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</si>
  <si>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</si>
  <si>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</si>
  <si>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</si>
  <si>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</si>
  <si>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</si>
  <si>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</si>
  <si>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</si>
  <si>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</si>
  <si>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</si>
  <si>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</si>
  <si>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</si>
  <si>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</si>
  <si>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</si>
  <si>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</si>
  <si>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</si>
  <si>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</si>
  <si>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</si>
  <si>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</si>
  <si>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</si>
  <si>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</si>
  <si>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</si>
  <si>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</si>
  <si>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</si>
  <si>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</si>
  <si>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</si>
  <si>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</si>
  <si>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</si>
  <si>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</si>
  <si>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</si>
  <si>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</si>
  <si>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</si>
  <si>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</si>
  <si>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</si>
  <si>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</si>
  <si>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</si>
  <si>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</si>
  <si>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</si>
  <si>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</si>
  <si>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</si>
  <si>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</si>
  <si>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</si>
  <si>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</si>
  <si>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</si>
  <si>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</si>
  <si>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</si>
  <si>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</si>
  <si>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</si>
  <si>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</si>
  <si>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</si>
  <si>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</si>
  <si>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</si>
  <si>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</si>
  <si>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</si>
  <si>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</si>
  <si>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</si>
  <si>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</si>
  <si>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</si>
  <si>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</si>
  <si>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</si>
  <si>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</si>
  <si>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</si>
  <si>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</si>
  <si>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</si>
  <si>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</si>
  <si>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</si>
  <si>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</si>
  <si>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</si>
  <si>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</si>
  <si>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</si>
  <si>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</si>
  <si>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</si>
  <si>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</si>
  <si>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</si>
  <si>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</si>
  <si>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</si>
  <si>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</si>
  <si>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</si>
  <si>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</si>
  <si>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</si>
  <si>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</si>
  <si>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</si>
  <si>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</si>
  <si>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</si>
  <si>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</si>
  <si>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</si>
  <si>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</si>
  <si>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</si>
  <si>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</si>
  <si>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</si>
  <si>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</si>
  <si>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</si>
  <si>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</si>
  <si>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</si>
  <si>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</si>
  <si>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</si>
  <si>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</si>
  <si>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</si>
  <si>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</si>
  <si>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</si>
  <si>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</si>
  <si>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</si>
  <si>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</si>
  <si>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</si>
  <si>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</si>
  <si>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</si>
  <si>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</si>
  <si>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</si>
  <si>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</si>
  <si>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</si>
  <si>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</si>
  <si>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</si>
  <si>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</si>
  <si>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</si>
  <si>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</si>
  <si>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</si>
  <si>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</si>
  <si>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</si>
  <si>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</si>
  <si>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</si>
  <si>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</si>
  <si>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</si>
  <si>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</si>
  <si>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</si>
  <si>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</si>
  <si>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</si>
  <si>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</si>
  <si>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</si>
  <si>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</si>
  <si>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</si>
  <si>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</si>
  <si>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</si>
  <si>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</si>
  <si>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</si>
  <si>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</si>
  <si>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</si>
  <si>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</si>
  <si>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</si>
  <si>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</si>
  <si>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</si>
  <si>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</si>
  <si>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</si>
  <si>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</si>
  <si>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</si>
  <si>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</si>
  <si>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</si>
  <si>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</si>
  <si>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</si>
  <si>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</si>
  <si>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</si>
  <si>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</si>
  <si>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</si>
  <si>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</si>
  <si>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</si>
  <si>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</si>
  <si>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</si>
  <si>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</si>
  <si>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</si>
  <si>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</si>
  <si>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</si>
  <si>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</si>
  <si>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</si>
  <si>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</si>
  <si>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</si>
  <si>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</si>
  <si>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</si>
  <si>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</si>
  <si>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</si>
  <si>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</si>
  <si>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</si>
  <si>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</si>
  <si>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</si>
  <si>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</si>
  <si>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</si>
  <si>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</si>
  <si>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</si>
  <si>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</si>
  <si>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</si>
  <si>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</si>
  <si>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</si>
  <si>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</si>
  <si>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</si>
  <si>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</si>
  <si>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</si>
  <si>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</si>
  <si>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</si>
  <si>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</si>
  <si>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</si>
  <si>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</si>
  <si>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</si>
  <si>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</si>
  <si>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</si>
  <si>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</si>
  <si>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</si>
  <si>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</si>
  <si>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</si>
  <si>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</si>
  <si>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</si>
  <si>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</si>
  <si>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</si>
  <si>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</si>
  <si>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</si>
  <si>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</si>
  <si>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</si>
  <si>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</si>
  <si>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</si>
  <si>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</si>
  <si>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</si>
  <si>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</si>
  <si>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</si>
  <si>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</si>
  <si>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</si>
  <si>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</si>
  <si>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</si>
  <si>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</si>
  <si>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</si>
  <si>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</si>
  <si>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</si>
  <si>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</si>
  <si>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</si>
  <si>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</si>
  <si>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</si>
  <si>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</si>
  <si>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</si>
  <si>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</si>
  <si>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</si>
  <si>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</si>
  <si>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</si>
  <si>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</si>
  <si>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</si>
  <si>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</si>
  <si>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</si>
  <si>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</si>
  <si>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</si>
  <si>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</si>
  <si>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</si>
  <si>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</si>
  <si>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</si>
  <si>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</si>
  <si>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</si>
  <si>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</si>
  <si>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</si>
  <si>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</si>
  <si>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</si>
  <si>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</si>
  <si>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</si>
  <si>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</si>
  <si>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</si>
  <si>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</si>
  <si>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</si>
  <si>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</si>
  <si>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</si>
  <si>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</si>
  <si>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</si>
  <si>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</si>
  <si>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</si>
  <si>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</si>
  <si>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</si>
  <si>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</si>
  <si>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</si>
  <si>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</si>
  <si>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</si>
  <si>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</si>
  <si>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</si>
  <si>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</si>
  <si>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</si>
  <si>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</si>
  <si>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</si>
  <si>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</si>
  <si>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</si>
  <si>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</si>
  <si>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</si>
  <si>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</si>
  <si>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</si>
  <si>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</si>
  <si>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</si>
  <si>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</si>
  <si>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</si>
  <si>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</si>
  <si>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</si>
  <si>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</si>
  <si>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</si>
  <si>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</si>
  <si>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</si>
  <si>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</si>
  <si>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</si>
  <si>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</si>
  <si>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</si>
  <si>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</si>
  <si>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</si>
  <si>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</si>
  <si>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</si>
  <si>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</si>
  <si>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</si>
  <si>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</si>
  <si>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</si>
  <si>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</si>
  <si>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</si>
  <si>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</si>
  <si>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</si>
  <si>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</si>
  <si>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</si>
  <si>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</si>
  <si>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</si>
  <si>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</si>
  <si>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</si>
  <si>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</si>
  <si>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</si>
  <si>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</si>
  <si>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</si>
  <si>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</si>
  <si>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</si>
  <si>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</si>
  <si>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</si>
  <si>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</si>
  <si>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</si>
  <si>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</si>
  <si>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</si>
  <si>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</si>
  <si>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</si>
  <si>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</si>
  <si>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</si>
  <si>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</si>
  <si>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</si>
  <si>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</si>
  <si>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</si>
  <si>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</si>
  <si>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</si>
  <si>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</si>
  <si>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</si>
  <si>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</si>
  <si>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</si>
  <si>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</si>
  <si>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</si>
  <si>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</si>
  <si>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</si>
  <si>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</si>
  <si>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</si>
  <si>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</si>
  <si>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</si>
  <si>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</si>
  <si>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</si>
  <si>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</si>
  <si>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</si>
  <si>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</si>
  <si>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</si>
  <si>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</si>
  <si>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</si>
  <si>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</si>
  <si>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</si>
  <si>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</si>
  <si>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</si>
  <si>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</si>
  <si>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</si>
  <si>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</si>
  <si>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</si>
  <si>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</si>
  <si>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</si>
  <si>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</si>
  <si>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</si>
  <si>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</si>
  <si>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</si>
  <si>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</si>
  <si>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</si>
  <si>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</si>
  <si>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</si>
  <si>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</si>
  <si>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</si>
  <si>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</si>
  <si>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</si>
  <si>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</si>
  <si>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</si>
  <si>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</si>
  <si>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</si>
  <si>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</si>
  <si>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</si>
  <si>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</si>
  <si>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</si>
  <si>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</si>
  <si>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</si>
  <si>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</si>
  <si>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</si>
  <si>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</si>
  <si>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</si>
  <si>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</si>
  <si>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</si>
  <si>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</si>
  <si>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</si>
  <si>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</si>
  <si>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</si>
  <si>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</si>
  <si>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</si>
  <si>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</si>
  <si>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</si>
  <si>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</si>
  <si>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</si>
  <si>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</si>
  <si>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</si>
  <si>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</si>
  <si>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</si>
  <si>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</si>
  <si>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</si>
  <si>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</si>
  <si>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</si>
  <si>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</si>
  <si>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</si>
  <si>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</si>
  <si>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</si>
  <si>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</si>
  <si>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</si>
  <si>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</si>
  <si>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</si>
  <si>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</si>
  <si>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</si>
  <si>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</si>
  <si>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</si>
  <si>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</si>
  <si>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</si>
  <si>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</si>
  <si>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</si>
  <si>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</si>
  <si>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</si>
  <si>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</si>
  <si>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</si>
  <si>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</si>
  <si>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</si>
  <si>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</si>
  <si>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</si>
  <si>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</si>
  <si>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</si>
  <si>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</si>
  <si>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</si>
  <si>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</si>
  <si>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</si>
  <si>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</si>
  <si>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</si>
  <si>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</si>
  <si>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</si>
  <si>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</si>
  <si>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</si>
  <si>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</si>
  <si>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</si>
  <si>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</si>
  <si>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</si>
  <si>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</si>
  <si>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</si>
  <si>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</si>
  <si>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</si>
  <si>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</si>
  <si>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</si>
  <si>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</si>
  <si>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</si>
  <si>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</si>
  <si>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</si>
  <si>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</si>
  <si>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</si>
  <si>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</si>
  <si>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</si>
  <si>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</si>
  <si>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</si>
  <si>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</si>
  <si>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</si>
  <si>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</si>
  <si>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</si>
  <si>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</si>
  <si>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</si>
  <si>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</si>
  <si>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</si>
  <si>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</si>
  <si>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</si>
  <si>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</si>
  <si>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</si>
  <si>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</si>
  <si>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</si>
  <si>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</si>
  <si>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</si>
  <si>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</si>
  <si>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</si>
  <si>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</si>
  <si>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</si>
  <si>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</si>
  <si>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</si>
  <si>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</si>
  <si>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</si>
  <si>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</si>
  <si>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</si>
  <si>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</si>
  <si>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</si>
  <si>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</si>
  <si>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</si>
  <si>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</si>
  <si>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</si>
  <si>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</si>
  <si>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</si>
  <si>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</si>
  <si>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</si>
  <si>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</si>
  <si>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</si>
  <si>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</si>
  <si>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</si>
  <si>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</si>
  <si>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</si>
  <si>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</si>
  <si>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</si>
  <si>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</si>
  <si>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</si>
  <si>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</si>
  <si>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</si>
  <si>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</si>
  <si>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</si>
  <si>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</si>
  <si>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</si>
  <si>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</si>
  <si>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</si>
  <si>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</si>
  <si>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</si>
  <si>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</si>
  <si>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</si>
  <si>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</si>
  <si>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</si>
  <si>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</si>
  <si>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</si>
  <si>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</si>
  <si>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</si>
  <si>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</si>
  <si>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</si>
  <si>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</si>
  <si>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</si>
  <si>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</si>
  <si>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</si>
  <si>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</si>
  <si>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</si>
  <si>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</si>
  <si>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</si>
  <si>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</si>
  <si>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</si>
  <si>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</si>
  <si>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</si>
  <si>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</si>
  <si>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</si>
  <si>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</si>
  <si>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</si>
  <si>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</si>
  <si>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</si>
  <si>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</si>
  <si>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</si>
  <si>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</si>
  <si>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</si>
  <si>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</si>
  <si>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</si>
  <si>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</si>
  <si>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</si>
  <si>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</si>
  <si>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</si>
  <si>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</si>
  <si>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</si>
  <si>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</si>
  <si>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</si>
  <si>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</si>
  <si>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</si>
  <si>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</si>
  <si>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</si>
  <si>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</si>
  <si>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</si>
  <si>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</si>
  <si>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</si>
  <si>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</si>
  <si>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</si>
  <si>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</si>
  <si>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</si>
  <si>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</si>
  <si>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</si>
  <si>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</si>
  <si>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</si>
  <si>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</si>
  <si>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</si>
  <si>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</si>
  <si>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</si>
  <si>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</si>
  <si>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</si>
  <si>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</si>
  <si>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</si>
  <si>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</si>
  <si>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</si>
  <si>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</si>
  <si>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</si>
  <si>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</si>
  <si>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</si>
  <si>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</si>
  <si>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</si>
  <si>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</si>
  <si>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</si>
  <si>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</si>
  <si>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</si>
  <si>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</si>
  <si>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</si>
  <si>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</si>
  <si>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</si>
  <si>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</si>
  <si>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</si>
  <si>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</si>
  <si>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</si>
  <si>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</si>
  <si>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</si>
  <si>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</si>
  <si>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</si>
  <si>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</si>
  <si>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</si>
  <si>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</si>
  <si>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</si>
  <si>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</si>
  <si>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</si>
  <si>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</si>
  <si>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</si>
  <si>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</si>
  <si>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</si>
  <si>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</si>
  <si>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</si>
  <si>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</si>
  <si>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</si>
  <si>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</si>
  <si>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</si>
  <si>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</si>
  <si>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</si>
  <si>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</si>
  <si>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</si>
  <si>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</si>
  <si>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</si>
  <si>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</si>
  <si>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</si>
  <si>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</si>
  <si>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</si>
  <si>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</si>
  <si>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</si>
  <si>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</si>
  <si>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</si>
  <si>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</si>
  <si>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</si>
  <si>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</si>
  <si>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</si>
  <si>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</si>
  <si>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</si>
  <si>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</si>
  <si>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</si>
  <si>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</si>
  <si>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</si>
  <si>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</si>
  <si>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</si>
  <si>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</si>
  <si>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</si>
  <si>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</si>
  <si>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</si>
  <si>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</si>
  <si>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</si>
  <si>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</si>
  <si>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</si>
  <si>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</si>
  <si>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</si>
  <si>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</si>
  <si>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</si>
  <si>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</si>
  <si>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</si>
  <si>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</si>
  <si>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</si>
  <si>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</si>
  <si>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</si>
  <si>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</si>
  <si>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</si>
  <si>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</si>
  <si>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</si>
  <si>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</si>
  <si>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</si>
  <si>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</si>
  <si>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</si>
  <si>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</si>
  <si>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</si>
  <si>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</si>
  <si>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</si>
  <si>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</si>
  <si>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</si>
  <si>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</si>
  <si>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</si>
  <si>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</si>
  <si>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</si>
  <si>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</si>
  <si>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</si>
  <si>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</si>
  <si>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</si>
  <si>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</si>
  <si>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</si>
  <si>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</si>
  <si>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</si>
  <si>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</si>
  <si>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</si>
  <si>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</si>
  <si>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</si>
  <si>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</si>
  <si>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</si>
  <si>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</si>
  <si>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</si>
  <si>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</si>
  <si>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</si>
  <si>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</si>
  <si>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</si>
  <si>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</si>
  <si>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</si>
  <si>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</si>
  <si>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</si>
  <si>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</si>
  <si>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</si>
  <si>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</si>
  <si>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</si>
  <si>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</si>
  <si>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</si>
  <si>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</si>
  <si>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</si>
  <si>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</si>
  <si>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</si>
  <si>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</si>
  <si>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</si>
  <si>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</si>
  <si>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</si>
  <si>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</si>
  <si>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</si>
  <si>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</si>
  <si>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</si>
  <si>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</si>
  <si>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</si>
  <si>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</si>
  <si>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</si>
  <si>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</si>
  <si>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</si>
  <si>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</si>
  <si>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</si>
  <si>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</si>
  <si>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</si>
  <si>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</si>
  <si>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</si>
  <si>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</si>
  <si>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</si>
  <si>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</si>
  <si>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</si>
  <si>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</si>
  <si>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</si>
  <si>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</si>
  <si>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</si>
  <si>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</si>
  <si>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</si>
  <si>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</si>
  <si>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</si>
  <si>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</si>
  <si>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</si>
  <si>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</si>
  <si>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</si>
  <si>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</si>
  <si>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</si>
  <si>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</si>
  <si>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</si>
  <si>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</si>
  <si>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</si>
  <si>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</si>
  <si>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</si>
  <si>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</si>
  <si>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</si>
  <si>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</si>
  <si>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</si>
  <si>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</si>
  <si>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</si>
  <si>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</si>
  <si>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</si>
  <si>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</si>
  <si>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</si>
  <si>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</si>
  <si>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</si>
  <si>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</si>
  <si>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</si>
  <si>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</si>
  <si>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</si>
  <si>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</si>
  <si>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</si>
  <si>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</si>
  <si>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</si>
  <si>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</si>
  <si>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</si>
  <si>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</si>
  <si>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</si>
  <si>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</si>
  <si>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</si>
  <si>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</si>
  <si>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</si>
  <si>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</si>
  <si>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</si>
  <si>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</si>
  <si>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</si>
  <si>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</si>
  <si>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</si>
  <si>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</si>
  <si>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</si>
  <si>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</si>
  <si>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</si>
  <si>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</si>
  <si>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</si>
  <si>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</si>
  <si>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</si>
  <si>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</si>
  <si>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</si>
  <si>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</si>
  <si>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</si>
  <si>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</si>
  <si>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</si>
  <si>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</si>
  <si>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</si>
  <si>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</si>
  <si>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</si>
  <si>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</si>
  <si>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</si>
  <si>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</si>
  <si>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</si>
  <si>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</si>
  <si>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</si>
  <si>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</si>
  <si>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</si>
  <si>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</si>
  <si>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</si>
  <si>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</si>
  <si>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</si>
  <si>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</si>
  <si>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</si>
  <si>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</si>
  <si>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</si>
  <si>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</si>
  <si>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</si>
  <si>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</si>
  <si>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</si>
  <si>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</si>
  <si>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</si>
  <si>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</si>
  <si>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</si>
  <si>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</si>
  <si>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</si>
  <si>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</si>
  <si>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</si>
  <si>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</si>
  <si>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</si>
  <si>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</si>
  <si>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</si>
  <si>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</si>
  <si>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</si>
  <si>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</si>
  <si>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</si>
  <si>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</si>
  <si>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</si>
  <si>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</si>
  <si>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</si>
  <si>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</si>
  <si>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</si>
  <si>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</si>
  <si>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</si>
  <si>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</si>
  <si>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</si>
  <si>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</si>
  <si>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</si>
  <si>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</si>
  <si>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</si>
  <si>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</si>
  <si>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</si>
  <si>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</si>
  <si>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</si>
  <si>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</si>
  <si>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</si>
  <si>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</si>
  <si>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</si>
  <si>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</si>
  <si>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</si>
  <si>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</si>
  <si>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</si>
  <si>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</si>
  <si>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</si>
  <si>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</si>
  <si>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</si>
  <si>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</si>
  <si>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</si>
  <si>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</si>
  <si>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</si>
  <si>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</si>
  <si>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</si>
  <si>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</si>
  <si>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</si>
  <si>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</si>
  <si>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</si>
  <si>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</si>
  <si>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</si>
  <si>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</si>
  <si>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</si>
  <si>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</si>
  <si>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</si>
  <si>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</si>
  <si>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</si>
  <si>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</si>
  <si>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</si>
  <si>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</si>
  <si>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</si>
  <si>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</si>
  <si>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</si>
  <si>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</si>
  <si>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</si>
  <si>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</si>
  <si>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</si>
  <si>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</si>
  <si>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</si>
  <si>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</si>
  <si>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</si>
  <si>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</si>
  <si>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</si>
  <si>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</si>
  <si>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</si>
  <si>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</si>
  <si>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</si>
  <si>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</si>
  <si>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</si>
  <si>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</si>
  <si>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</si>
  <si>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</si>
  <si>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</si>
  <si>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</si>
  <si>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</si>
  <si>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</si>
  <si>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</si>
  <si>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</si>
  <si>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</si>
  <si>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</si>
  <si>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</si>
  <si>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</si>
  <si>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</si>
  <si>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</si>
  <si>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</si>
  <si>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</si>
  <si>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</si>
  <si>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</si>
  <si>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</si>
  <si>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</si>
  <si>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</si>
  <si>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</si>
  <si>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</si>
  <si>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</si>
  <si>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</si>
  <si>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</si>
  <si>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</si>
  <si>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</si>
  <si>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</si>
  <si>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</si>
  <si>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</si>
  <si>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</si>
  <si>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</si>
  <si>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</si>
  <si>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</si>
  <si>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</si>
  <si>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</si>
  <si>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</si>
  <si>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</si>
  <si>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</si>
  <si>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</si>
  <si>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</si>
  <si>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</si>
  <si>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</si>
  <si>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</si>
  <si>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</si>
  <si>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</si>
  <si>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</si>
  <si>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</si>
  <si>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</si>
  <si>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</si>
  <si>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</si>
  <si>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</si>
  <si>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</si>
  <si>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</si>
  <si>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</si>
  <si>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</si>
  <si>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</si>
  <si>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</si>
  <si>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</si>
  <si>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</si>
  <si>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</si>
  <si>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</si>
  <si>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</si>
  <si>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</si>
  <si>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</si>
  <si>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</si>
  <si>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</si>
  <si>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</si>
  <si>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</si>
  <si>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</si>
  <si>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</si>
  <si>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</si>
  <si>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</si>
  <si>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</si>
  <si>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</si>
  <si>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</si>
  <si>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</si>
  <si>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</si>
  <si>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</si>
  <si>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</si>
  <si>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</si>
  <si>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</si>
  <si>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</si>
  <si>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</si>
  <si>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</si>
  <si>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</si>
  <si>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</si>
  <si>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</si>
  <si>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</si>
  <si>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</si>
  <si>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</si>
  <si>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</si>
  <si>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</si>
  <si>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</si>
  <si>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</si>
  <si>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</si>
  <si>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</si>
  <si>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</si>
  <si>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</si>
  <si>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</si>
  <si>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</si>
  <si>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</si>
  <si>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</si>
  <si>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</si>
  <si>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</si>
  <si>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</si>
  <si>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</si>
  <si>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</si>
  <si>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</si>
  <si>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</si>
  <si>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</si>
  <si>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</si>
  <si>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</si>
  <si>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</si>
  <si>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</si>
  <si>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</si>
  <si>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</si>
  <si>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</si>
  <si>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</si>
  <si>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</si>
  <si>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</si>
  <si>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</si>
  <si>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</si>
  <si>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</si>
  <si>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</si>
  <si>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</si>
  <si>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</si>
  <si>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</si>
  <si>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</si>
  <si>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</si>
  <si>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</si>
  <si>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</si>
  <si>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</si>
  <si>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</si>
  <si>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</si>
  <si>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</si>
  <si>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</si>
  <si>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</si>
  <si>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</si>
  <si>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</si>
  <si>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</si>
  <si>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</si>
  <si>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</si>
  <si>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</si>
  <si>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</si>
  <si>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</si>
  <si>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</si>
  <si>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</si>
  <si>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</si>
  <si>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</si>
  <si>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</si>
  <si>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</si>
  <si>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</si>
  <si>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</si>
  <si>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</si>
  <si>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</si>
  <si>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</si>
  <si>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</si>
  <si>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</si>
  <si>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</si>
  <si>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</si>
  <si>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</si>
  <si>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</si>
  <si>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</si>
  <si>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</si>
  <si>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</si>
  <si>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</si>
  <si>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</si>
  <si>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</si>
  <si>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</si>
  <si>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</si>
  <si>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</si>
  <si>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</si>
  <si>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</si>
  <si>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</si>
  <si>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</si>
  <si>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</si>
  <si>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</si>
  <si>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</si>
  <si>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</si>
  <si>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</si>
  <si>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</si>
  <si>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</si>
  <si>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</si>
  <si>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</si>
  <si>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</si>
  <si>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</si>
  <si>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</si>
  <si>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</si>
  <si>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</si>
  <si>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</si>
  <si>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</si>
  <si>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</si>
  <si>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</si>
  <si>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</si>
  <si>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</si>
  <si>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</si>
  <si>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</si>
  <si>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</si>
  <si>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</si>
  <si>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</si>
  <si>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</si>
  <si>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</si>
  <si>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</si>
  <si>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</si>
  <si>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</si>
  <si>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</si>
  <si>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</si>
  <si>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</si>
  <si>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</si>
  <si>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</si>
  <si>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</si>
  <si>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</si>
  <si>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</si>
  <si>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</si>
  <si>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</si>
  <si>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</si>
  <si>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</si>
  <si>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</si>
  <si>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</si>
  <si>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</si>
  <si>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</si>
  <si>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</si>
  <si>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</si>
  <si>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</si>
  <si>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</si>
  <si>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</si>
  <si>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</si>
  <si>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</si>
  <si>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</si>
  <si>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</si>
  <si>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</si>
  <si>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</si>
  <si>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</si>
  <si>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</si>
  <si>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</si>
  <si>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</si>
  <si>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</si>
  <si>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</si>
  <si>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</si>
  <si>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</si>
  <si>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</si>
  <si>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</si>
  <si>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</si>
  <si>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</si>
  <si>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</si>
  <si>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</si>
  <si>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</si>
  <si>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</si>
  <si>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</si>
  <si>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</si>
  <si>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</si>
  <si>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</si>
  <si>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</si>
  <si>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</si>
  <si>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</si>
  <si>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</si>
  <si>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</si>
  <si>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</si>
  <si>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</si>
  <si>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</si>
  <si>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</si>
  <si>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</si>
  <si>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</si>
  <si>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</si>
  <si>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</si>
  <si>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</si>
  <si>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</si>
  <si>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</si>
  <si>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</si>
  <si>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</si>
  <si>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</si>
  <si>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</si>
  <si>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</si>
  <si>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</si>
  <si>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</si>
  <si>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</si>
  <si>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</si>
  <si>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</si>
  <si>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</si>
  <si>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</si>
  <si>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</si>
  <si>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</si>
  <si>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</si>
  <si>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</si>
  <si>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</si>
  <si>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</si>
  <si>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</si>
  <si>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</si>
  <si>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</si>
  <si>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</si>
  <si>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</si>
  <si>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</si>
  <si>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</si>
  <si>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</si>
  <si>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</si>
  <si>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</si>
  <si>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</si>
  <si>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</si>
  <si>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</si>
  <si>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</si>
  <si>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</si>
  <si>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</si>
  <si>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</si>
  <si>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</si>
  <si>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</si>
  <si>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</si>
  <si>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</si>
  <si>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</si>
  <si>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</si>
  <si>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</si>
  <si>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</si>
  <si>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</si>
  <si>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</si>
  <si>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</si>
  <si>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</si>
  <si>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</si>
  <si>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</si>
  <si>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</si>
  <si>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</si>
  <si>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</si>
  <si>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</si>
  <si>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</si>
  <si>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</si>
  <si>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</si>
  <si>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</si>
  <si>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</si>
  <si>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</si>
  <si>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</si>
  <si>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</si>
  <si>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</si>
  <si>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</si>
  <si>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</si>
  <si>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</si>
  <si>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</si>
  <si>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</si>
  <si>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</si>
  <si>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</si>
  <si>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</si>
  <si>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</si>
  <si>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</si>
  <si>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</si>
  <si>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</si>
  <si>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</si>
  <si>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</si>
  <si>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</si>
  <si>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</si>
  <si>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</si>
  <si>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</si>
  <si>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</si>
  <si>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</si>
  <si>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</si>
  <si>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</si>
  <si>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</si>
  <si>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</si>
  <si>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</si>
  <si>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</si>
  <si>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</si>
  <si>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</si>
  <si>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</si>
  <si>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</si>
  <si>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</si>
  <si>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</si>
  <si>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</si>
  <si>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</si>
  <si>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</si>
  <si>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</si>
  <si>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</si>
  <si>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</si>
  <si>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</si>
  <si>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</si>
  <si>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</si>
  <si>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</si>
  <si>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</si>
  <si>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</si>
  <si>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</si>
  <si>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</si>
  <si>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</si>
  <si>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</si>
  <si>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</si>
  <si>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</si>
  <si>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</si>
  <si>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</si>
  <si>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</si>
  <si>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</si>
  <si>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</si>
  <si>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</si>
  <si>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</si>
  <si>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</si>
  <si>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</si>
  <si>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</si>
  <si>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</si>
  <si>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</si>
  <si>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</si>
  <si>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</si>
  <si>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</si>
  <si>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</si>
  <si>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</si>
  <si>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</si>
  <si>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</si>
  <si>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</si>
  <si>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</si>
  <si>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</si>
  <si>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</si>
  <si>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</si>
  <si>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</si>
  <si>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</si>
  <si>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</si>
  <si>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</si>
  <si>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</si>
  <si>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</si>
  <si>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</si>
  <si>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</si>
  <si>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</si>
  <si>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</si>
  <si>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</si>
  <si>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</si>
  <si>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</si>
  <si>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</si>
  <si>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</si>
  <si>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</si>
  <si>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</si>
  <si>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</si>
  <si>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</si>
  <si>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</si>
  <si>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</si>
  <si>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</si>
  <si>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</si>
  <si>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</si>
  <si>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</si>
  <si>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</si>
  <si>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</si>
  <si>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</si>
  <si>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</si>
  <si>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</si>
  <si>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</si>
  <si>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</si>
  <si>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</si>
  <si>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</si>
  <si>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</si>
  <si>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</si>
  <si>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</si>
  <si>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</si>
  <si>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</si>
  <si>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</si>
  <si>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</si>
  <si>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</si>
  <si>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</si>
  <si>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</si>
  <si>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</si>
  <si>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</si>
  <si>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</si>
  <si>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</si>
  <si>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</si>
  <si>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</si>
  <si>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</si>
  <si>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</si>
  <si>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</si>
  <si>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</si>
  <si>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</si>
  <si>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</si>
  <si>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</si>
  <si>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</si>
  <si>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</si>
  <si>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</si>
  <si>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</si>
  <si>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</si>
  <si>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</si>
  <si>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</si>
  <si>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</si>
  <si>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</si>
  <si>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</si>
  <si>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</si>
  <si>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</si>
  <si>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</si>
  <si>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</si>
  <si>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</si>
  <si>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</si>
  <si>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</si>
  <si>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</si>
  <si>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</si>
  <si>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</si>
  <si>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</si>
  <si>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</si>
  <si>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</si>
  <si>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</si>
  <si>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</si>
  <si>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</si>
  <si>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</si>
  <si>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</si>
  <si>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</si>
  <si>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</si>
  <si>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</si>
  <si>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</si>
  <si>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</si>
  <si>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</si>
  <si>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</si>
  <si>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</si>
  <si>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</si>
  <si>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</si>
  <si>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</si>
  <si>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</si>
  <si>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</si>
  <si>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</si>
  <si>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</si>
  <si>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</si>
  <si>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</si>
  <si>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</si>
  <si>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</si>
  <si>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</si>
  <si>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</si>
  <si>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</si>
  <si>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</si>
  <si>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</si>
  <si>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</si>
  <si>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</si>
  <si>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</si>
  <si>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</si>
  <si>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</si>
  <si>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</si>
  <si>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</si>
  <si>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</si>
  <si>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</si>
  <si>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</si>
  <si>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</si>
  <si>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</si>
  <si>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</si>
  <si>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</si>
  <si>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</si>
  <si>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</si>
  <si>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</si>
  <si>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</si>
  <si>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</si>
  <si>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</si>
  <si>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</si>
  <si>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</si>
  <si>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</si>
  <si>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</si>
  <si>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</si>
  <si>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</si>
  <si>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</si>
  <si>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</si>
  <si>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</si>
  <si>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</si>
  <si>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</si>
  <si>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</si>
  <si>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</si>
  <si>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</si>
  <si>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</si>
  <si>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</si>
  <si>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</si>
  <si>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</si>
  <si>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</si>
  <si>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</si>
  <si>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</si>
  <si>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</si>
  <si>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</si>
  <si>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</si>
  <si>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</si>
  <si>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</si>
  <si>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</si>
  <si>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</si>
  <si>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</si>
  <si>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</si>
  <si>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</si>
  <si>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</si>
  <si>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</si>
  <si>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</si>
  <si>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</si>
  <si>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</si>
  <si>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</si>
  <si>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</si>
  <si>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</si>
  <si>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</si>
  <si>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</si>
  <si>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</si>
  <si>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</si>
  <si>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</si>
  <si>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</si>
  <si>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</si>
  <si>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</si>
  <si>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</si>
  <si>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</si>
  <si>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</si>
  <si>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</si>
  <si>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</si>
  <si>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</si>
  <si>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</si>
  <si>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</si>
  <si>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</si>
  <si>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</si>
  <si>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</si>
  <si>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</si>
  <si>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</si>
  <si>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</si>
  <si>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</si>
  <si>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</si>
  <si>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</si>
  <si>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</si>
  <si>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</si>
  <si>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</si>
  <si>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</si>
  <si>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</si>
  <si>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</si>
  <si>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</si>
  <si>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</si>
  <si>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</si>
  <si>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</si>
  <si>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</si>
  <si>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</si>
  <si>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</si>
  <si>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</si>
  <si>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</si>
  <si>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</si>
  <si>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</si>
  <si>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</si>
  <si>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</si>
  <si>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</si>
  <si>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</si>
  <si>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</si>
  <si>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</si>
  <si>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</si>
  <si>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</si>
  <si>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</si>
  <si>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</si>
  <si>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</si>
  <si>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</si>
  <si>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</si>
  <si>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</si>
  <si>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</si>
  <si>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</si>
  <si>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</si>
  <si>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</si>
  <si>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</si>
  <si>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</si>
  <si>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</si>
  <si>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</si>
  <si>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</si>
  <si>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</si>
  <si>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</si>
  <si>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</si>
  <si>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</si>
  <si>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</si>
  <si>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</si>
  <si>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</si>
  <si>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</si>
  <si>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</si>
  <si>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</si>
  <si>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</si>
  <si>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</si>
  <si>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</si>
  <si>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</si>
  <si>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</si>
  <si>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</si>
  <si>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</si>
  <si>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</si>
  <si>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</si>
  <si>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</si>
  <si>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</si>
  <si>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</si>
  <si>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</si>
  <si>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</si>
  <si>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</si>
  <si>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</si>
  <si>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</si>
  <si>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</si>
  <si>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</si>
  <si>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</si>
  <si>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</si>
  <si>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</si>
  <si>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</si>
  <si>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</si>
  <si>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</si>
  <si>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</si>
  <si>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</si>
  <si>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</si>
  <si>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</si>
  <si>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</si>
  <si>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</si>
  <si>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</si>
  <si>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</si>
  <si>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</si>
  <si>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</si>
  <si>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</si>
  <si>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</si>
  <si>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</si>
  <si>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</si>
  <si>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</si>
  <si>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</si>
  <si>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</si>
  <si>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</si>
  <si>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</si>
  <si>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</si>
  <si>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</si>
  <si>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</si>
  <si>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</si>
  <si>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</si>
  <si>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</si>
  <si>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</si>
  <si>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</si>
  <si>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</si>
  <si>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</si>
  <si>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</si>
  <si>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</si>
  <si>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</si>
  <si>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</si>
  <si>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</si>
  <si>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</si>
  <si>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</si>
  <si>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</si>
  <si>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</si>
  <si>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</si>
  <si>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</si>
  <si>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</si>
  <si>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</si>
  <si>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</si>
  <si>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</si>
  <si>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</si>
  <si>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</si>
  <si>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</si>
  <si>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</si>
  <si>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</si>
  <si>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</si>
  <si>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</si>
  <si>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</si>
  <si>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</si>
  <si>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</si>
  <si>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</si>
  <si>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</si>
  <si>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</si>
  <si>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</si>
  <si>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</si>
  <si>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</si>
  <si>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</si>
  <si>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</si>
  <si>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</si>
  <si>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</si>
  <si>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</si>
  <si>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</si>
  <si>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</si>
  <si>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</si>
  <si>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</si>
  <si>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</si>
  <si>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</si>
  <si>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</si>
  <si>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</si>
  <si>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</si>
  <si>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</si>
  <si>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</si>
  <si>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</si>
  <si>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</si>
  <si>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</si>
  <si>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</si>
  <si>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</si>
  <si>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</si>
  <si>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</si>
  <si>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</si>
  <si>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</si>
  <si>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</si>
  <si>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</si>
  <si>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</si>
  <si>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</si>
  <si>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</si>
  <si>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</si>
  <si>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</si>
  <si>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</si>
  <si>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</si>
  <si>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</si>
  <si>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</si>
  <si>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</si>
  <si>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</si>
  <si>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</si>
  <si>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</si>
  <si>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</si>
  <si>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</si>
  <si>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</si>
  <si>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</si>
  <si>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</si>
  <si>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</si>
  <si>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</si>
  <si>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</si>
  <si>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</si>
  <si>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</si>
  <si>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</si>
  <si>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</si>
  <si>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</si>
  <si>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</si>
  <si>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</si>
  <si>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</si>
  <si>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</si>
  <si>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</si>
  <si>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</si>
  <si>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</si>
  <si>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</si>
  <si>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</si>
  <si>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</si>
  <si>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</si>
  <si>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</si>
  <si>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</si>
  <si>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</si>
  <si>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</si>
  <si>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</si>
  <si>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</si>
  <si>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</si>
  <si>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</si>
  <si>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</si>
  <si>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</si>
  <si>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</si>
  <si>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</si>
  <si>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</si>
  <si>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</si>
  <si>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</si>
  <si>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</si>
  <si>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</si>
  <si>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</si>
  <si>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</si>
  <si>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</si>
  <si>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</si>
  <si>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</si>
  <si>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</si>
  <si>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</si>
  <si>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</si>
  <si>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</si>
  <si>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</si>
  <si>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</si>
  <si>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</si>
  <si>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</si>
  <si>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</si>
  <si>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</si>
  <si>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</si>
  <si>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</si>
  <si>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</si>
  <si>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</si>
  <si>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</si>
  <si>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</si>
  <si>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</si>
  <si>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</si>
  <si>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</si>
  <si>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</si>
  <si>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</si>
  <si>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</si>
  <si>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</si>
  <si>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</si>
  <si>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</si>
  <si>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</si>
  <si>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</si>
  <si>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</si>
  <si>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</si>
  <si>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</si>
  <si>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</si>
  <si>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</si>
  <si>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</si>
  <si>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</si>
  <si>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</si>
  <si>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</si>
  <si>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</si>
  <si>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</si>
  <si>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</si>
  <si>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</si>
  <si>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</si>
  <si>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</si>
  <si>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</si>
  <si>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</si>
  <si>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</si>
  <si>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</si>
  <si>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</si>
  <si>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</si>
  <si>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</si>
  <si>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</si>
  <si>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</si>
  <si>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</si>
  <si>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</si>
  <si>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</si>
  <si>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</si>
  <si>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</si>
  <si>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</si>
  <si>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</si>
  <si>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</si>
  <si>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</si>
  <si>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</si>
  <si>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</si>
  <si>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</si>
  <si>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</si>
  <si>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</si>
  <si>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</si>
  <si>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</si>
  <si>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</si>
  <si>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</si>
  <si>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</si>
  <si>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</si>
  <si>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</si>
  <si>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</si>
  <si>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</si>
  <si>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</si>
  <si>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</si>
  <si>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</si>
  <si>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</si>
  <si>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</si>
  <si>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</si>
  <si>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</si>
  <si>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</si>
  <si>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</si>
  <si>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</si>
  <si>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</si>
  <si>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</si>
  <si>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</si>
  <si>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</si>
  <si>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</si>
  <si>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</si>
  <si>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</si>
  <si>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</si>
  <si>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</si>
  <si>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</si>
  <si>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</si>
  <si>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</si>
  <si>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</si>
  <si>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</si>
  <si>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</si>
  <si>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</si>
  <si>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</si>
  <si>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</si>
  <si>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</si>
  <si>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</si>
  <si>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</si>
  <si>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</si>
  <si>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</si>
  <si>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</si>
  <si>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</si>
  <si>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</si>
  <si>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</si>
  <si>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</si>
  <si>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</si>
  <si>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</si>
  <si>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</si>
  <si>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</si>
  <si>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</si>
  <si>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</si>
  <si>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</si>
  <si>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</si>
  <si>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</si>
  <si>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</si>
  <si>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</si>
  <si>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</si>
  <si>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</si>
  <si>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</si>
  <si>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</si>
  <si>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</si>
  <si>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</si>
  <si>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</si>
  <si>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</si>
  <si>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</si>
  <si>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</si>
  <si>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</si>
  <si>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</si>
  <si>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</si>
  <si>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</si>
  <si>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</si>
  <si>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</si>
  <si>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</si>
  <si>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</si>
  <si>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</si>
  <si>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</si>
  <si>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</si>
  <si>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</si>
  <si>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</si>
  <si>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</si>
  <si>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</si>
  <si>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</si>
  <si>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</si>
  <si>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</si>
  <si>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</si>
  <si>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</si>
  <si>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</si>
  <si>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</si>
  <si>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</si>
  <si>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</si>
  <si>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</si>
  <si>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</si>
  <si>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</si>
  <si>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</si>
  <si>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</si>
  <si>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</si>
  <si>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</si>
  <si>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</si>
  <si>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</si>
  <si>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</si>
  <si>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</si>
  <si>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</si>
  <si>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</si>
  <si>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</si>
  <si>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</si>
  <si>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</si>
  <si>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</si>
  <si>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</si>
  <si>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</si>
  <si>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</si>
  <si>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</si>
  <si>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</si>
  <si>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</si>
  <si>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</si>
  <si>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</si>
  <si>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</si>
  <si>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</si>
  <si>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</si>
  <si>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</si>
  <si>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</si>
  <si>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</si>
  <si>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</si>
  <si>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</si>
  <si>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</si>
  <si>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</si>
  <si>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</si>
  <si>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</si>
  <si>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</si>
  <si>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</si>
  <si>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</si>
  <si>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</si>
  <si>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</si>
  <si>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</si>
  <si>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</si>
  <si>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</si>
  <si>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</si>
  <si>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</si>
  <si>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</si>
  <si>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</si>
  <si>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</si>
  <si>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</si>
  <si>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</si>
  <si>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</si>
  <si>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</si>
  <si>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</si>
  <si>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</si>
  <si>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</si>
  <si>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</si>
  <si>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</si>
  <si>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</si>
  <si>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</si>
  <si>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</si>
  <si>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</si>
  <si>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</si>
  <si>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</si>
  <si>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</si>
  <si>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</si>
  <si>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</si>
  <si>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</si>
  <si>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</si>
  <si>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</si>
  <si>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</si>
  <si>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</si>
  <si>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</si>
  <si>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</si>
  <si>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</si>
  <si>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</si>
  <si>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</si>
  <si>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</si>
  <si>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</si>
  <si>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</si>
  <si>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</si>
  <si>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</si>
  <si>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</si>
  <si>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</si>
  <si>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</si>
  <si>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</si>
  <si>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</si>
  <si>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</si>
  <si>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</si>
  <si>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</si>
  <si>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</si>
  <si>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</si>
  <si>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</si>
  <si>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</si>
  <si>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</si>
  <si>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</si>
  <si>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</si>
  <si>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</si>
  <si>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</si>
  <si>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</si>
  <si>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</si>
  <si>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</si>
  <si>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</si>
  <si>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</si>
  <si>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</si>
  <si>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</si>
  <si>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</si>
  <si>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</si>
  <si>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</si>
  <si>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</si>
  <si>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</si>
  <si>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</si>
  <si>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</si>
  <si>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</si>
  <si>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</si>
  <si>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</si>
  <si>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</si>
  <si>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</si>
  <si>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</si>
  <si>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</si>
  <si>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</si>
  <si>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</si>
  <si>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</si>
  <si>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</si>
  <si>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</si>
  <si>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</si>
  <si>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</si>
  <si>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</si>
  <si>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</si>
  <si>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</si>
  <si>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</si>
  <si>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</si>
  <si>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</si>
  <si>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</si>
  <si>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</si>
  <si>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</si>
  <si>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</si>
  <si>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</si>
  <si>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</si>
  <si>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</si>
  <si>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</si>
  <si>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</si>
  <si>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</si>
  <si>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</si>
  <si>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</si>
  <si>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</si>
  <si>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</si>
  <si>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</si>
  <si>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</si>
  <si>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</si>
  <si>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</si>
  <si>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</si>
  <si>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</si>
  <si>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</si>
  <si>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</si>
  <si>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</si>
  <si>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</si>
  <si>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</si>
  <si>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</si>
  <si>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</si>
  <si>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</si>
  <si>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</si>
  <si>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</si>
  <si>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</si>
  <si>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</si>
  <si>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</si>
  <si>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</si>
  <si>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</si>
  <si>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</si>
  <si>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</si>
  <si>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</si>
  <si>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</si>
  <si>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</si>
  <si>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</si>
  <si>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</si>
  <si>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</si>
  <si>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</si>
  <si>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</si>
  <si>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</si>
  <si>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</si>
  <si>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</si>
  <si>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</si>
  <si>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</si>
  <si>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</si>
  <si>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</si>
  <si>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</si>
  <si>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</si>
  <si>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</si>
  <si>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</si>
  <si>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</si>
  <si>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</si>
  <si>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</si>
  <si>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</si>
  <si>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</si>
  <si>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</si>
  <si>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</si>
  <si>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</si>
  <si>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</si>
  <si>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</si>
  <si>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</si>
  <si>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</si>
  <si>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</si>
  <si>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</si>
  <si>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</si>
  <si>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</si>
  <si>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</si>
  <si>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</si>
  <si>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</si>
  <si>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</si>
  <si>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</si>
  <si>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</si>
  <si>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</si>
  <si>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</si>
  <si>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</si>
  <si>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</si>
  <si>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</si>
  <si>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</si>
  <si>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</si>
  <si>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</si>
  <si>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</si>
  <si>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</si>
  <si>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</si>
  <si>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</si>
  <si>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</si>
  <si>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</si>
  <si>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</si>
  <si>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</si>
  <si>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</si>
  <si>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</si>
  <si>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</si>
  <si>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</si>
  <si>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</si>
  <si>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</si>
  <si>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</si>
  <si>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</si>
  <si>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</si>
  <si>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</si>
  <si>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</si>
  <si>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</si>
  <si>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</si>
  <si>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</si>
  <si>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</si>
  <si>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</si>
  <si>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</si>
  <si>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</si>
  <si>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</si>
  <si>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</si>
  <si>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</si>
  <si>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</si>
  <si>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</si>
  <si>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</si>
  <si>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</si>
  <si>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</si>
  <si>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</si>
  <si>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</si>
  <si>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</si>
  <si>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</si>
  <si>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</si>
  <si>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</si>
  <si>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</si>
  <si>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</si>
  <si>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</si>
  <si>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</si>
  <si>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</si>
  <si>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</si>
  <si>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</si>
  <si>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</si>
  <si>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</si>
  <si>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</si>
  <si>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</si>
  <si>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</si>
  <si>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</si>
  <si>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</si>
  <si>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</si>
  <si>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</si>
  <si>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</si>
  <si>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</si>
  <si>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</si>
  <si>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</si>
  <si>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</si>
  <si>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</si>
  <si>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</si>
  <si>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</si>
  <si>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</si>
  <si>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</si>
  <si>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</si>
  <si>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</si>
  <si>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</si>
  <si>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</si>
  <si>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</si>
  <si>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</si>
  <si>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</si>
  <si>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</si>
  <si>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</si>
  <si>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</si>
  <si>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</si>
  <si>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</si>
  <si>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</si>
  <si>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</si>
  <si>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</si>
  <si>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</si>
  <si>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</si>
  <si>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</si>
  <si>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</si>
  <si>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</si>
  <si>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</si>
  <si>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</si>
  <si>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</si>
  <si>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</si>
  <si>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</si>
  <si>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</si>
  <si>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</si>
  <si>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</si>
  <si>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</si>
  <si>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</si>
  <si>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</si>
  <si>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</si>
  <si>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</si>
  <si>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</si>
  <si>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</si>
  <si>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</si>
  <si>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</si>
  <si>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</si>
  <si>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</si>
  <si>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</si>
  <si>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</si>
  <si>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</si>
  <si>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</si>
  <si>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</si>
  <si>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</si>
  <si>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</si>
  <si>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</si>
  <si>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</si>
  <si>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</si>
  <si>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</si>
  <si>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</si>
  <si>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</si>
  <si>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</si>
  <si>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</si>
  <si>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</si>
  <si>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</si>
  <si>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</si>
  <si>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</si>
  <si>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</si>
  <si>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</si>
  <si>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</si>
  <si>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</si>
  <si>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</si>
  <si>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</si>
  <si>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</si>
  <si>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</si>
  <si>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</si>
  <si>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</si>
  <si>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</si>
  <si>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</si>
  <si>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</si>
  <si>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</si>
  <si>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</si>
  <si>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</si>
  <si>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</si>
  <si>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</si>
  <si>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</si>
  <si>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</si>
  <si>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</si>
  <si>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</si>
  <si>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</si>
  <si>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</si>
  <si>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</si>
  <si>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</si>
  <si>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</si>
  <si>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</si>
  <si>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</si>
  <si>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</si>
  <si>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</si>
  <si>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</si>
  <si>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</si>
  <si>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</si>
  <si>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</si>
  <si>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</si>
  <si>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</si>
  <si>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</si>
  <si>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</si>
  <si>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</si>
  <si>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</si>
  <si>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</si>
  <si>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</si>
  <si>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</si>
  <si>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</si>
  <si>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</si>
  <si>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</si>
  <si>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</si>
  <si>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</si>
  <si>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</si>
  <si>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</si>
  <si>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</si>
  <si>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</si>
  <si>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</si>
  <si>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</si>
  <si>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</si>
  <si>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</si>
  <si>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</si>
  <si>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</si>
  <si>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</si>
  <si>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</si>
  <si>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</si>
  <si>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</si>
  <si>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</si>
  <si>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</si>
  <si>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</si>
  <si>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</si>
  <si>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</si>
  <si>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</si>
  <si>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</si>
  <si>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</si>
  <si>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</si>
  <si>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</si>
  <si>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</si>
  <si>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</si>
  <si>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</si>
  <si>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</si>
  <si>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</si>
  <si>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</si>
  <si>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</si>
  <si>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</si>
  <si>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</si>
  <si>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</si>
  <si>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</si>
  <si>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</si>
  <si>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</si>
  <si>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</si>
  <si>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</si>
  <si>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</si>
  <si>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</si>
  <si>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</si>
  <si>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</si>
  <si>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</si>
  <si>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</si>
  <si>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</si>
  <si>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</si>
  <si>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</si>
  <si>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</si>
  <si>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</si>
  <si>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</si>
  <si>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</si>
  <si>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</si>
  <si>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</si>
  <si>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</si>
  <si>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</si>
  <si>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</si>
  <si>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</si>
  <si>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</si>
  <si>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</si>
  <si>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</si>
  <si>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</si>
  <si>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</si>
  <si>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</si>
  <si>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</si>
  <si>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</si>
  <si>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</si>
  <si>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</si>
  <si>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</si>
  <si>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</si>
  <si>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</si>
  <si>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</si>
  <si>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</si>
  <si>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</si>
  <si>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</si>
  <si>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</si>
  <si>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</si>
  <si>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</si>
  <si>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</si>
  <si>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</si>
  <si>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</si>
  <si>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</si>
  <si>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</si>
  <si>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</si>
  <si>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</si>
  <si>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</si>
  <si>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</si>
  <si>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</si>
  <si>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</si>
  <si>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</si>
  <si>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</si>
  <si>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</si>
  <si>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</si>
  <si>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</si>
  <si>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</si>
  <si>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</si>
  <si>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</si>
  <si>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</si>
  <si>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</si>
  <si>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</si>
  <si>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</si>
  <si>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</si>
  <si>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</si>
  <si>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</si>
  <si>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</si>
  <si>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</si>
  <si>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</si>
  <si>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</si>
  <si>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</si>
  <si>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</si>
  <si>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</si>
  <si>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</si>
  <si>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</si>
  <si>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</si>
  <si>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</si>
  <si>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</si>
  <si>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</si>
  <si>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</si>
  <si>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</si>
  <si>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</si>
  <si>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</si>
  <si>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</si>
  <si>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</si>
  <si>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</si>
  <si>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</si>
  <si>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</si>
  <si>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</si>
  <si>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</si>
  <si>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</si>
  <si>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</si>
  <si>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</si>
  <si>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</si>
  <si>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</si>
  <si>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</si>
  <si>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</si>
  <si>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</si>
  <si>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</si>
  <si>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</si>
  <si>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</si>
  <si>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</si>
  <si>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</si>
  <si>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</si>
  <si>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</si>
  <si>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</si>
  <si>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</si>
  <si>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</si>
  <si>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</si>
  <si>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</si>
  <si>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</si>
  <si>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</si>
  <si>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</si>
  <si>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</si>
  <si>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</si>
  <si>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</si>
  <si>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</si>
  <si>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</si>
  <si>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</si>
  <si>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</si>
  <si>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</si>
  <si>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</si>
  <si>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</si>
  <si>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</si>
  <si>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</si>
  <si>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</si>
  <si>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</si>
  <si>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</si>
  <si>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</si>
  <si>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</si>
  <si>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</si>
  <si>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</si>
  <si>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</si>
  <si>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</si>
  <si>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</si>
  <si>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</si>
  <si>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</si>
  <si>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</si>
  <si>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</si>
  <si>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</si>
  <si>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</si>
  <si>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</si>
  <si>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</si>
  <si>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</si>
  <si>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</si>
  <si>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</si>
  <si>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</si>
  <si>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</si>
  <si>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</si>
  <si>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</si>
  <si>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</si>
  <si>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</si>
  <si>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</si>
  <si>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</si>
  <si>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</si>
  <si>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</si>
  <si>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</si>
  <si>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</si>
  <si>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</si>
  <si>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</si>
  <si>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</si>
  <si>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</si>
  <si>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</si>
  <si>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</si>
  <si>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</si>
  <si>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</si>
  <si>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</si>
  <si>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</si>
  <si>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</si>
  <si>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</si>
  <si>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</si>
  <si>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</si>
  <si>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</si>
  <si>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</si>
  <si>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</si>
  <si>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</si>
  <si>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</si>
  <si>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</si>
  <si>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</si>
  <si>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</si>
  <si>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</si>
  <si>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</si>
  <si>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</si>
  <si>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</si>
  <si>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</si>
  <si>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</si>
  <si>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</si>
  <si>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</si>
  <si>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</si>
  <si>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</si>
  <si>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</si>
  <si>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</si>
  <si>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</si>
  <si>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</si>
  <si>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</si>
  <si>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</si>
  <si>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</si>
  <si>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</si>
  <si>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</si>
  <si>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</si>
  <si>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</si>
  <si>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</si>
  <si>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</si>
  <si>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</si>
  <si>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</si>
  <si>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</si>
  <si>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</si>
  <si>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</si>
  <si>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</si>
  <si>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</si>
  <si>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</si>
  <si>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</si>
  <si>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</si>
  <si>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</si>
  <si>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</si>
  <si>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</si>
  <si>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</si>
  <si>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</si>
  <si>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</si>
  <si>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</si>
  <si>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</si>
  <si>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</si>
  <si>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</si>
  <si>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</si>
  <si>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</si>
  <si>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</si>
  <si>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</si>
  <si>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</si>
  <si>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</si>
  <si>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</si>
  <si>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</si>
  <si>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</si>
  <si>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</si>
  <si>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</si>
  <si>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</si>
  <si>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</si>
  <si>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</si>
  <si>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</si>
  <si>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</si>
  <si>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</si>
  <si>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</si>
  <si>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</si>
  <si>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</si>
  <si>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</si>
  <si>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</si>
  <si>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</si>
  <si>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</si>
  <si>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</si>
  <si>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</si>
  <si>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</si>
  <si>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</si>
  <si>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</si>
  <si>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</si>
  <si>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</si>
  <si>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</si>
  <si>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</si>
  <si>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</si>
  <si>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</si>
  <si>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</si>
  <si>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</si>
  <si>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</si>
  <si>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</si>
  <si>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</si>
  <si>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</si>
  <si>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</si>
  <si>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</si>
  <si>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</si>
  <si>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</si>
  <si>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</si>
  <si>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</si>
  <si>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</si>
  <si>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</si>
  <si>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</si>
  <si>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</si>
  <si>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</si>
  <si>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</si>
  <si>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</si>
  <si>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</si>
  <si>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</si>
  <si>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</si>
  <si>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</si>
  <si>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</si>
  <si>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</si>
  <si>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</si>
  <si>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</si>
  <si>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</si>
  <si>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</si>
  <si>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</si>
  <si>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</si>
  <si>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</si>
  <si>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</si>
  <si>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</si>
  <si>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</si>
  <si>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</si>
  <si>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</si>
  <si>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</si>
  <si>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</si>
  <si>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</si>
  <si>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</si>
  <si>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</si>
  <si>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</si>
  <si>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</si>
  <si>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</si>
  <si>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</si>
  <si>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</si>
  <si>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</si>
  <si>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</si>
  <si>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</si>
  <si>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</si>
  <si>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</si>
  <si>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</si>
  <si>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</si>
  <si>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</si>
  <si>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</si>
  <si>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</si>
  <si>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</si>
  <si>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</si>
  <si>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</si>
  <si>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</si>
  <si>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</si>
  <si>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</si>
  <si>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</si>
  <si>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</si>
  <si>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</si>
  <si>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</si>
  <si>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</si>
  <si>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</si>
  <si>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</si>
  <si>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</si>
  <si>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</si>
  <si>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</si>
  <si>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</si>
  <si>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</si>
  <si>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</si>
  <si>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</si>
  <si>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</si>
  <si>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</si>
  <si>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</si>
  <si>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</si>
  <si>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</si>
  <si>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</si>
  <si>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</si>
  <si>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</si>
  <si>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</si>
  <si>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</si>
  <si>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</si>
  <si>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</si>
  <si>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</si>
  <si>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</si>
  <si>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</si>
  <si>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</si>
  <si>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</si>
  <si>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</si>
  <si>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</si>
  <si>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</si>
  <si>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</si>
  <si>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</si>
  <si>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</si>
  <si>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</si>
  <si>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</si>
  <si>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</si>
  <si>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</si>
  <si>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</si>
  <si>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</si>
  <si>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</si>
  <si>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</si>
  <si>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</si>
  <si>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</si>
  <si>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</si>
  <si>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</si>
  <si>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</si>
  <si>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</si>
  <si>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</si>
  <si>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</si>
  <si>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</si>
  <si>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</si>
  <si>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</si>
  <si>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</si>
  <si>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</si>
  <si>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</si>
  <si>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</si>
  <si>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</si>
  <si>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</si>
  <si>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</si>
  <si>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</si>
  <si>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</si>
  <si>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</si>
  <si>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</si>
  <si>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</si>
  <si>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</si>
  <si>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</si>
  <si>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</si>
  <si>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</si>
  <si>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</si>
  <si>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</si>
  <si>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</si>
  <si>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</si>
  <si>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</si>
  <si>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</si>
  <si>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</si>
  <si>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</si>
  <si>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</si>
  <si>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</si>
  <si>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</si>
  <si>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</si>
  <si>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</si>
  <si>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</si>
  <si>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</si>
  <si>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</si>
  <si>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</si>
  <si>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</si>
  <si>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</si>
  <si>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</si>
  <si>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</si>
  <si>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</si>
  <si>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</si>
  <si>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</si>
  <si>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</si>
  <si>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</si>
  <si>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</si>
  <si>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</si>
  <si>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</si>
  <si>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</si>
  <si>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</si>
  <si>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</si>
  <si>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</si>
  <si>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</si>
  <si>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</si>
  <si>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</si>
  <si>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</si>
  <si>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</si>
  <si>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</si>
  <si>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</si>
  <si>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</si>
  <si>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</si>
  <si>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</si>
  <si>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</si>
  <si>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</si>
  <si>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</si>
  <si>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</si>
  <si>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</si>
  <si>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</si>
  <si>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</si>
  <si>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</si>
  <si>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</si>
  <si>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</si>
  <si>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</si>
  <si>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</si>
  <si>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</si>
  <si>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</si>
  <si>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</si>
  <si>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</si>
  <si>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</si>
  <si>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</si>
  <si>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</si>
  <si>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</si>
  <si>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</si>
  <si>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</si>
  <si>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</si>
  <si>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</si>
  <si>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</si>
  <si>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</si>
  <si>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</si>
  <si>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</si>
  <si>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</si>
  <si>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</si>
  <si>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</si>
  <si>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</si>
  <si>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</si>
  <si>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</si>
  <si>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</si>
  <si>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</si>
  <si>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</si>
  <si>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</si>
  <si>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</si>
  <si>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</si>
  <si>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</si>
  <si>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</si>
  <si>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</si>
  <si>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</si>
  <si>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</si>
  <si>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</si>
  <si>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</si>
  <si>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</si>
  <si>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</si>
  <si>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</si>
  <si>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</si>
  <si>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</si>
  <si>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</si>
  <si>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</si>
  <si>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</si>
  <si>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</si>
  <si>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</si>
  <si>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</si>
  <si>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</si>
  <si>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</si>
  <si>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</si>
  <si>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</si>
  <si>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</si>
  <si>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</si>
  <si>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</si>
  <si>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</si>
  <si>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</si>
  <si>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</si>
  <si>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</si>
  <si>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</si>
  <si>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</si>
  <si>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</si>
  <si>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</si>
  <si>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</si>
  <si>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</si>
  <si>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</si>
  <si>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</si>
  <si>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</si>
  <si>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</si>
  <si>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</si>
  <si>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</si>
  <si>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</si>
  <si>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</si>
  <si>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</si>
  <si>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</si>
  <si>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</si>
  <si>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</si>
  <si>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</si>
  <si>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</si>
  <si>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</si>
  <si>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</si>
  <si>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</si>
  <si>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</si>
  <si>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</si>
  <si>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</si>
  <si>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</si>
  <si>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</si>
  <si>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</si>
  <si>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</si>
  <si>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</si>
  <si>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</si>
  <si>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</si>
  <si>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</si>
  <si>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</si>
  <si>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</si>
  <si>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</si>
  <si>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</si>
  <si>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</si>
  <si>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</si>
  <si>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</si>
  <si>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</si>
  <si>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</si>
  <si>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</si>
  <si>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</si>
  <si>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</si>
  <si>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</si>
  <si>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</si>
  <si>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</si>
  <si>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</si>
  <si>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</si>
  <si>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</si>
  <si>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</si>
  <si>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</si>
  <si>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</si>
  <si>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</si>
  <si>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</si>
  <si>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</si>
  <si>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</si>
  <si>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</si>
  <si>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</si>
  <si>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</si>
  <si>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</si>
  <si>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</si>
  <si>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</si>
  <si>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</si>
  <si>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</si>
  <si>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</si>
  <si>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</si>
  <si>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</si>
  <si>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</si>
  <si>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</si>
  <si>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</si>
  <si>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</si>
  <si>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</si>
  <si>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</si>
  <si>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</si>
  <si>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</si>
  <si>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</si>
  <si>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</si>
  <si>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</si>
  <si>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</si>
  <si>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</si>
  <si>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</si>
  <si>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</si>
  <si>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</si>
  <si>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</si>
  <si>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</si>
  <si>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</si>
  <si>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</si>
  <si>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</si>
  <si>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</si>
  <si>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</si>
  <si>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</si>
  <si>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</si>
  <si>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</si>
  <si>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</si>
  <si>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</si>
  <si>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</si>
  <si>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</si>
  <si>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</si>
  <si>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</si>
  <si>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</si>
  <si>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</si>
  <si>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</si>
  <si>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</si>
  <si>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</si>
  <si>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</si>
  <si>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</si>
  <si>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</si>
  <si>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</si>
  <si>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</si>
  <si>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</si>
  <si>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</si>
  <si>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</si>
  <si>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</si>
  <si>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</si>
  <si>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</si>
  <si>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</si>
  <si>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</si>
  <si>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</si>
  <si>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</si>
  <si>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</si>
  <si>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</si>
  <si>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</si>
  <si>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</si>
  <si>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</si>
  <si>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</si>
  <si>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</si>
  <si>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</si>
  <si>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</si>
  <si>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</si>
  <si>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</si>
  <si>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</si>
  <si>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</si>
  <si>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</si>
  <si>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</si>
  <si>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</si>
  <si>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</si>
  <si>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</si>
  <si>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</si>
  <si>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</si>
  <si>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</si>
  <si>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</si>
  <si>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</si>
  <si>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</si>
  <si>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</si>
  <si>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</si>
  <si>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</si>
  <si>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</si>
  <si>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</si>
  <si>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</si>
  <si>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</si>
  <si>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</si>
  <si>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</si>
  <si>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</si>
  <si>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</si>
  <si>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</si>
  <si>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</si>
  <si>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</si>
  <si>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</si>
  <si>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</si>
  <si>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</si>
  <si>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</si>
  <si>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</si>
  <si>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</si>
  <si>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</si>
  <si>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</si>
  <si>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</si>
  <si>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</si>
  <si>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</si>
  <si>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</si>
  <si>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</si>
  <si>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</si>
  <si>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</si>
  <si>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</si>
  <si>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</si>
  <si>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</si>
  <si>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</si>
  <si>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</si>
  <si>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</si>
  <si>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</si>
  <si>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</si>
  <si>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</si>
  <si>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</si>
  <si>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</si>
  <si>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</si>
  <si>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</si>
  <si>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</si>
  <si>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</si>
  <si>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</si>
  <si>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</si>
  <si>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</si>
  <si>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</si>
  <si>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</si>
  <si>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</si>
  <si>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</si>
  <si>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</si>
  <si>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</si>
  <si>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</si>
  <si>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</si>
  <si>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</si>
  <si>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</si>
  <si>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</si>
  <si>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</si>
  <si>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</si>
  <si>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</si>
  <si>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</si>
  <si>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</si>
  <si>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</si>
  <si>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</si>
  <si>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</si>
  <si>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</si>
  <si>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</si>
  <si>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</si>
  <si>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</si>
  <si>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</si>
  <si>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</si>
  <si>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</si>
  <si>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</si>
  <si>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</si>
  <si>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</si>
  <si>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</si>
  <si>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</si>
  <si>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</si>
  <si>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</si>
  <si>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</si>
  <si>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</si>
  <si>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</si>
  <si>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</si>
  <si>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</si>
  <si>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</si>
  <si>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</si>
  <si>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</si>
  <si>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</si>
  <si>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</si>
  <si>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</si>
  <si>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</si>
  <si>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</si>
  <si>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</si>
  <si>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</si>
  <si>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</si>
  <si>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</si>
  <si>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</si>
  <si>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</si>
  <si>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</si>
  <si>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</si>
  <si>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</si>
  <si>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</si>
  <si>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</si>
  <si>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</si>
  <si>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</si>
  <si>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</si>
  <si>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</si>
  <si>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</si>
  <si>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</si>
  <si>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</si>
  <si>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</si>
  <si>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</si>
  <si>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</si>
  <si>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</si>
  <si>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</si>
  <si>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</si>
  <si>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</si>
  <si>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</si>
  <si>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</si>
  <si>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</si>
  <si>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</si>
  <si>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</si>
  <si>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</si>
  <si>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</si>
  <si>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</si>
  <si>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</si>
  <si>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</si>
  <si>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</si>
  <si>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</si>
  <si>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</si>
  <si>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</si>
  <si>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</si>
  <si>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</si>
  <si>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</si>
  <si>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</si>
  <si>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</si>
  <si>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</si>
  <si>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</si>
  <si>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</si>
  <si>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</si>
  <si>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</si>
  <si>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</si>
  <si>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</si>
  <si>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</si>
  <si>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</si>
  <si>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</si>
  <si>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</si>
  <si>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</si>
  <si>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</si>
  <si>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</si>
  <si>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</si>
  <si>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</si>
  <si>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</si>
  <si>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</si>
  <si>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</si>
  <si>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</si>
  <si>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</si>
  <si>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</si>
  <si>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</si>
  <si>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</si>
  <si>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</si>
  <si>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</si>
  <si>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</si>
  <si>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</si>
  <si>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</si>
  <si>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</si>
  <si>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</si>
  <si>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</si>
  <si>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</si>
  <si>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</si>
  <si>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</si>
  <si>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</si>
  <si>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</si>
  <si>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</si>
  <si>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</si>
  <si>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</si>
  <si>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</si>
  <si>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</si>
  <si>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</si>
  <si>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</si>
  <si>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</si>
  <si>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</si>
  <si>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</si>
  <si>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</si>
  <si>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</si>
  <si>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</si>
  <si>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</si>
  <si>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</si>
  <si>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</si>
  <si>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</si>
  <si>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</si>
  <si>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</si>
  <si>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</si>
  <si>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</si>
  <si>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</si>
  <si>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</si>
  <si>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</si>
  <si>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</si>
  <si>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</si>
  <si>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</si>
  <si>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</si>
  <si>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</si>
  <si>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</si>
  <si>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</si>
  <si>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</si>
  <si>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</si>
  <si>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</si>
  <si>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</si>
  <si>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</si>
  <si>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</si>
  <si>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</si>
  <si>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</si>
  <si>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</si>
  <si>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</si>
  <si>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</si>
  <si>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</si>
  <si>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</si>
  <si>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</si>
  <si>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</si>
  <si>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</si>
  <si>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</si>
  <si>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</si>
  <si>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</si>
  <si>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</si>
  <si>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</si>
  <si>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</si>
  <si>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</si>
  <si>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</si>
  <si>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</si>
  <si>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</si>
  <si>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</si>
  <si>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</si>
  <si>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</si>
  <si>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</si>
  <si>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</si>
  <si>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</si>
  <si>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</si>
  <si>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</si>
  <si>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</si>
  <si>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</si>
  <si>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</si>
  <si>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</si>
  <si>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</si>
  <si>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</si>
  <si>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</si>
  <si>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</si>
  <si>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</si>
  <si>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</si>
  <si>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</si>
  <si>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</si>
  <si>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</si>
  <si>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</si>
  <si>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</si>
  <si>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</si>
  <si>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</si>
  <si>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</si>
  <si>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</si>
  <si>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</si>
  <si>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</si>
  <si>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</si>
  <si>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</si>
  <si>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</si>
  <si>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</si>
  <si>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</si>
  <si>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</si>
  <si>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</si>
  <si>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</si>
  <si>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</si>
  <si>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</si>
  <si>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</si>
  <si>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</si>
  <si>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</si>
  <si>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</si>
  <si>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</si>
  <si>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</si>
  <si>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</si>
  <si>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</si>
  <si>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</si>
  <si>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</si>
  <si>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</si>
  <si>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</si>
  <si>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</si>
  <si>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</si>
  <si>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</si>
  <si>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</si>
  <si>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</si>
  <si>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</si>
  <si>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</si>
  <si>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</si>
  <si>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</si>
  <si>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</si>
  <si>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</si>
  <si>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</si>
  <si>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</si>
  <si>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</si>
  <si>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</si>
  <si>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</si>
  <si>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</si>
  <si>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</si>
  <si>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</si>
  <si>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</si>
  <si>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</si>
  <si>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</si>
  <si>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</si>
  <si>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</si>
  <si>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</si>
  <si>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</si>
  <si>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</si>
  <si>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</si>
  <si>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</si>
  <si>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</si>
  <si>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</si>
  <si>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</si>
  <si>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</si>
  <si>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</si>
  <si>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</si>
  <si>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</si>
  <si>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</si>
  <si>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</si>
  <si>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</si>
  <si>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</si>
  <si>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</si>
  <si>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</si>
  <si>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</si>
  <si>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</si>
  <si>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</si>
  <si>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</si>
  <si>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</si>
  <si>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</si>
  <si>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</si>
  <si>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</si>
  <si>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</si>
  <si>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</si>
  <si>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</si>
  <si>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</si>
  <si>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</si>
  <si>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</si>
  <si>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</si>
  <si>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</si>
  <si>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</si>
  <si>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</si>
  <si>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</si>
  <si>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</si>
  <si>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</si>
  <si>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</si>
  <si>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</si>
  <si>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</si>
  <si>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</si>
  <si>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</si>
  <si>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</si>
  <si>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</si>
  <si>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</si>
  <si>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</si>
  <si>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</si>
  <si>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</si>
  <si>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</si>
  <si>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</si>
  <si>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</si>
  <si>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</si>
  <si>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</si>
  <si>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</si>
  <si>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</si>
  <si>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</si>
  <si>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</si>
  <si>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</si>
  <si>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</si>
  <si>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</si>
  <si>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</si>
  <si>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</si>
  <si>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</si>
  <si>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</si>
  <si>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</si>
  <si>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</si>
  <si>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</si>
  <si>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</si>
  <si>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</si>
  <si>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</si>
  <si>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</si>
  <si>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</si>
  <si>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</si>
  <si>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</si>
  <si>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</si>
  <si>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</si>
  <si>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</si>
  <si>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</si>
  <si>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</si>
  <si>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</si>
  <si>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</si>
  <si>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</si>
  <si>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</si>
  <si>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</si>
  <si>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</si>
  <si>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</si>
  <si>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</si>
  <si>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</si>
  <si>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</si>
  <si>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</si>
  <si>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</si>
  <si>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</si>
  <si>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</si>
  <si>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</si>
  <si>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</si>
  <si>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</si>
  <si>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</si>
  <si>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</si>
  <si>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</si>
  <si>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</si>
  <si>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</si>
  <si>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</si>
  <si>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</si>
  <si>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</si>
  <si>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</si>
  <si>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</si>
  <si>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</si>
  <si>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</si>
  <si>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</si>
  <si>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</si>
  <si>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</si>
  <si>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</si>
  <si>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</si>
  <si>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</si>
  <si>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</si>
  <si>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</si>
  <si>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</si>
  <si>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</si>
  <si>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</si>
  <si>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</si>
  <si>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</si>
  <si>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</si>
  <si>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</si>
  <si>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</si>
  <si>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</si>
  <si>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</si>
  <si>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</si>
  <si>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</si>
  <si>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</si>
  <si>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</si>
  <si>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</si>
  <si>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</si>
  <si>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</si>
  <si>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</si>
  <si>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</si>
  <si>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</si>
  <si>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</si>
  <si>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</si>
  <si>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</si>
  <si>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</si>
  <si>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</si>
  <si>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</si>
  <si>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</si>
  <si>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</si>
  <si>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</si>
  <si>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</si>
  <si>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</si>
  <si>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</si>
  <si>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</si>
  <si>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</si>
  <si>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</si>
  <si>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</si>
  <si>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</si>
  <si>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</si>
  <si>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</si>
  <si>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</si>
  <si>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</si>
  <si>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</si>
  <si>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</si>
  <si>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</si>
  <si>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</si>
  <si>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</si>
  <si>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</si>
  <si>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</si>
  <si>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</si>
  <si>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</si>
  <si>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</si>
  <si>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</si>
  <si>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</si>
  <si>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</si>
  <si>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</si>
  <si>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</si>
  <si>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</si>
  <si>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</si>
  <si>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</si>
  <si>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</si>
  <si>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</si>
  <si>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</si>
  <si>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</si>
  <si>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</si>
  <si>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</si>
  <si>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</si>
  <si>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</si>
  <si>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</si>
  <si>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</si>
  <si>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</si>
  <si>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</si>
  <si>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</si>
  <si>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</si>
  <si>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</si>
  <si>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</si>
  <si>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</si>
  <si>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</si>
  <si>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</si>
  <si>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</si>
  <si>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</si>
  <si>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</si>
  <si>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</si>
  <si>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</si>
  <si>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</si>
  <si>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</si>
  <si>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</si>
  <si>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</si>
  <si>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</si>
  <si>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</si>
  <si>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</si>
  <si>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</si>
  <si>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</si>
  <si>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</si>
  <si>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</si>
  <si>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</si>
  <si>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</si>
  <si>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</si>
  <si>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</si>
  <si>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</si>
  <si>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</si>
  <si>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</si>
  <si>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</si>
  <si>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</si>
  <si>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</si>
  <si>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</si>
  <si>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</si>
  <si>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</si>
  <si>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</si>
  <si>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</si>
  <si>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</si>
  <si>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</si>
  <si>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</si>
  <si>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</si>
  <si>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</si>
  <si>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</si>
  <si>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</si>
  <si>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</si>
  <si>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</si>
  <si>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</si>
  <si>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</si>
  <si>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</si>
  <si>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</si>
  <si>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</si>
  <si>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</si>
  <si>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</si>
  <si>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</si>
  <si>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</si>
  <si>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</si>
  <si>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</si>
  <si>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</si>
  <si>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</si>
  <si>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</si>
  <si>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</si>
  <si>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</si>
  <si>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</si>
  <si>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</si>
  <si>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</si>
  <si>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</si>
  <si>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</si>
  <si>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</si>
  <si>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</si>
  <si>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</si>
  <si>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</si>
  <si>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</si>
  <si>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</si>
  <si>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</si>
  <si>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</si>
  <si>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</si>
  <si>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</si>
  <si>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</si>
  <si>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</si>
  <si>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</si>
  <si>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</si>
  <si>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</si>
  <si>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</si>
  <si>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</si>
  <si>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</si>
  <si>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</si>
  <si>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</si>
  <si>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</si>
  <si>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</si>
  <si>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</si>
  <si>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</si>
  <si>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</si>
  <si>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</si>
  <si>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</si>
  <si>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</si>
  <si>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</si>
  <si>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</si>
  <si>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</si>
  <si>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</si>
  <si>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</si>
  <si>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</si>
  <si>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</si>
  <si>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</si>
  <si>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</si>
  <si>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</si>
  <si>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</si>
  <si>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</si>
  <si>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</si>
  <si>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</si>
  <si>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</si>
  <si>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</si>
  <si>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</si>
  <si>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</si>
  <si>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</si>
  <si>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</si>
  <si>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</si>
  <si>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</si>
  <si>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</si>
  <si>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</si>
  <si>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</si>
  <si>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</si>
  <si>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</si>
  <si>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</si>
  <si>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</si>
  <si>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</si>
  <si>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</si>
  <si>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</si>
  <si>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</si>
  <si>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</si>
  <si>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</si>
  <si>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</si>
  <si>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</si>
  <si>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</si>
  <si>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</si>
  <si>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</si>
  <si>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</si>
  <si>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</si>
  <si>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</si>
  <si>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</si>
  <si>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</si>
  <si>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</si>
  <si>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</si>
  <si>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</si>
  <si>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</si>
  <si>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</si>
  <si>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</si>
  <si>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</si>
  <si>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</si>
  <si>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</si>
  <si>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</si>
  <si>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</si>
  <si>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</si>
  <si>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</si>
  <si>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</si>
  <si>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</si>
  <si>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</si>
  <si>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</si>
  <si>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</si>
  <si>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</si>
  <si>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</si>
  <si>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</si>
  <si>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</si>
  <si>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</si>
  <si>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</si>
  <si>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</si>
  <si>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</si>
  <si>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</si>
  <si>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</si>
  <si>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</si>
  <si>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</si>
  <si>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</si>
  <si>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</si>
  <si>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</si>
  <si>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</si>
  <si>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</si>
  <si>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</si>
  <si>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</si>
  <si>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</si>
  <si>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</si>
  <si>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</si>
  <si>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</si>
  <si>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</si>
  <si>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</si>
  <si>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</si>
  <si>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</si>
  <si>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</si>
  <si>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</si>
  <si>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</si>
  <si>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</si>
  <si>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</si>
  <si>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</si>
  <si>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</si>
  <si>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</si>
  <si>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</si>
  <si>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</si>
  <si>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</si>
  <si>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</si>
  <si>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</si>
  <si>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</si>
  <si>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</si>
  <si>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</si>
  <si>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</si>
  <si>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</si>
  <si>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</si>
  <si>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</si>
  <si>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</si>
  <si>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</si>
  <si>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</si>
  <si>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</si>
  <si>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</si>
  <si>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</si>
  <si>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</si>
  <si>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</si>
  <si>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</si>
  <si>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</si>
  <si>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</si>
  <si>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</si>
  <si>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</si>
  <si>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</si>
  <si>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</si>
  <si>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</si>
  <si>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</si>
  <si>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</si>
  <si>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</si>
  <si>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</si>
  <si>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</si>
  <si>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</si>
  <si>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</si>
  <si>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</si>
  <si>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</si>
  <si>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</si>
  <si>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</si>
  <si>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</si>
  <si>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</si>
  <si>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</si>
  <si>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</si>
  <si>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</si>
  <si>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</si>
  <si>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</si>
  <si>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</si>
  <si>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</si>
  <si>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</si>
  <si>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</si>
  <si>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</si>
  <si>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</si>
  <si>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</si>
  <si>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</si>
  <si>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</si>
  <si>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</si>
  <si>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</si>
  <si>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</si>
  <si>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</si>
  <si>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</si>
  <si>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</si>
  <si>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</si>
  <si>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</si>
  <si>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</si>
  <si>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</si>
  <si>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</si>
  <si>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</si>
  <si>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</si>
  <si>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</si>
  <si>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</si>
  <si>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</si>
  <si>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</si>
  <si>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</si>
  <si>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</si>
  <si>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</si>
  <si>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</si>
  <si>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</si>
  <si>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</si>
  <si>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</si>
  <si>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</si>
  <si>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</si>
  <si>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</si>
  <si>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</si>
  <si>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</si>
  <si>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</si>
  <si>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</si>
  <si>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</si>
  <si>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</si>
  <si>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</si>
  <si>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</si>
  <si>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</si>
  <si>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</si>
  <si>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</si>
  <si>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</si>
  <si>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</si>
  <si>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</si>
  <si>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</si>
  <si>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</si>
  <si>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</si>
  <si>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</si>
  <si>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</si>
  <si>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</si>
  <si>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</si>
  <si>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</si>
  <si>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</si>
  <si>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</si>
  <si>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</si>
  <si>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</si>
  <si>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</si>
  <si>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</si>
  <si>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</si>
  <si>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</si>
  <si>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</si>
  <si>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</si>
  <si>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</si>
  <si>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</si>
  <si>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</si>
  <si>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</si>
  <si>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</si>
  <si>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</si>
  <si>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</si>
  <si>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</si>
  <si>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</si>
  <si>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</si>
  <si>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</si>
  <si>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</si>
  <si>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</si>
  <si>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</si>
  <si>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</si>
  <si>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</si>
  <si>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</si>
  <si>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</si>
  <si>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</si>
  <si>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</si>
  <si>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</si>
  <si>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</si>
  <si>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</si>
  <si>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</si>
  <si>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</si>
  <si>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</si>
  <si>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</si>
  <si>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</si>
  <si>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</si>
  <si>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</si>
  <si>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</si>
  <si>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</si>
  <si>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</si>
  <si>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</si>
  <si>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</si>
  <si>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</si>
  <si>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</si>
  <si>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</si>
  <si>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</si>
  <si>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</si>
  <si>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</si>
  <si>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</si>
  <si>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</si>
  <si>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</si>
  <si>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</si>
  <si>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</si>
  <si>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</si>
  <si>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</si>
  <si>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</si>
  <si>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</si>
  <si>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</si>
  <si>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</si>
  <si>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</si>
  <si>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</si>
  <si>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</si>
  <si>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</si>
  <si>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</si>
  <si>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</si>
  <si>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</si>
  <si>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</si>
  <si>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</si>
  <si>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</si>
  <si>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</si>
  <si>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</si>
  <si>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</si>
  <si>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</si>
  <si>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</si>
  <si>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</si>
  <si>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</si>
  <si>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</si>
  <si>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</si>
  <si>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</si>
  <si>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</si>
  <si>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</si>
  <si>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</si>
  <si>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</si>
  <si>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</si>
  <si>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</si>
  <si>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</si>
  <si>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</si>
  <si>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</si>
  <si>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</si>
  <si>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</si>
  <si>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</si>
  <si>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</si>
  <si>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</si>
  <si>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</si>
  <si>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</si>
  <si>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</si>
  <si>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</si>
  <si>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</si>
  <si>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</si>
  <si>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</si>
  <si>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</si>
  <si>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</si>
  <si>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</si>
  <si>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</si>
  <si>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</si>
  <si>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</si>
  <si>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</si>
  <si>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</si>
  <si>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</si>
  <si>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</si>
  <si>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</si>
  <si>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</si>
  <si>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</si>
  <si>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</si>
  <si>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</si>
  <si>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</si>
  <si>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</si>
  <si>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</si>
  <si>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</si>
  <si>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</si>
  <si>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</si>
  <si>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</si>
  <si>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</si>
  <si>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</si>
  <si>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</si>
  <si>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</si>
  <si>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</si>
  <si>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</si>
  <si>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</si>
  <si>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</si>
  <si>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</si>
  <si>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</si>
  <si>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</si>
  <si>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</si>
  <si>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</si>
  <si>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</si>
  <si>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</si>
  <si>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</si>
  <si>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</si>
  <si>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</si>
  <si>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</si>
  <si>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</si>
  <si>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</si>
  <si>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</si>
  <si>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</si>
  <si>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</si>
  <si>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</si>
  <si>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</si>
  <si>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</si>
  <si>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</si>
  <si>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</si>
  <si>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</si>
  <si>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</si>
  <si>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</si>
  <si>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</si>
  <si>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</si>
  <si>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</si>
  <si>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</si>
  <si>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</si>
  <si>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</si>
  <si>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</si>
  <si>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</si>
  <si>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</si>
  <si>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</si>
  <si>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</si>
  <si>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</si>
  <si>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</si>
  <si>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</si>
  <si>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</si>
  <si>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</si>
  <si>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</si>
  <si>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</si>
  <si>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</si>
  <si>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</si>
  <si>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</si>
  <si>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</si>
  <si>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</si>
  <si>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</si>
  <si>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</si>
  <si>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</si>
  <si>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</si>
  <si>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</si>
  <si>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</si>
  <si>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</si>
  <si>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</si>
  <si>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</si>
  <si>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</si>
  <si>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</si>
  <si>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</si>
  <si>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</si>
  <si>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</si>
  <si>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</si>
  <si>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</si>
  <si>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</si>
  <si>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</si>
  <si>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</si>
  <si>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</si>
  <si>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</si>
  <si>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</si>
  <si>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</si>
  <si>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</si>
  <si>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</si>
  <si>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</si>
  <si>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</si>
  <si>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</si>
  <si>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</si>
  <si>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</si>
  <si>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</si>
  <si>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</si>
  <si>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</si>
  <si>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</si>
  <si>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</si>
  <si>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</si>
  <si>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</si>
  <si>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</si>
  <si>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</si>
  <si>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</si>
  <si>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</si>
  <si>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</si>
  <si>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</si>
  <si>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</si>
  <si>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</si>
  <si>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</si>
  <si>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</si>
  <si>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</si>
  <si>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</si>
  <si>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</si>
  <si>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</si>
  <si>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</si>
  <si>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</si>
  <si>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</si>
  <si>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</si>
  <si>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</si>
  <si>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</si>
  <si>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</si>
  <si>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</si>
  <si>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</si>
  <si>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</si>
  <si>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</si>
  <si>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</si>
  <si>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</si>
  <si>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</si>
  <si>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</si>
  <si>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</si>
  <si>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</si>
  <si>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</si>
  <si>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</si>
  <si>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</si>
  <si>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</si>
  <si>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</si>
  <si>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</si>
  <si>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</si>
  <si>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</si>
  <si>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</si>
  <si>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</si>
  <si>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</si>
  <si>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</si>
  <si>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</si>
  <si>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</si>
  <si>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</si>
  <si>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</si>
  <si>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</si>
  <si>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</si>
  <si>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</si>
  <si>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</si>
  <si>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</si>
  <si>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</si>
  <si>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</si>
  <si>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</si>
  <si>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</si>
  <si>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</si>
  <si>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</si>
  <si>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</si>
  <si>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</si>
  <si>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</si>
  <si>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</si>
  <si>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</si>
  <si>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</si>
  <si>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</si>
  <si>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</si>
  <si>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</si>
  <si>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</si>
  <si>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</si>
  <si>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</si>
  <si>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</si>
  <si>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</si>
  <si>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</si>
  <si>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</si>
  <si>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</si>
  <si>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</si>
  <si>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</si>
  <si>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</si>
  <si>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</si>
  <si>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</si>
  <si>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</si>
  <si>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</si>
  <si>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</si>
  <si>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</si>
  <si>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</si>
  <si>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</si>
  <si>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</si>
  <si>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</si>
  <si>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</si>
  <si>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</si>
  <si>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</si>
  <si>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</si>
  <si>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</si>
  <si>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</si>
  <si>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</si>
  <si>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</si>
  <si>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</si>
  <si>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</si>
  <si>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</si>
  <si>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</si>
  <si>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</si>
  <si>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</si>
  <si>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</si>
  <si>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</si>
  <si>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</si>
  <si>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</si>
  <si>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</si>
  <si>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</si>
  <si>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</si>
  <si>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</si>
  <si>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</si>
  <si>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</si>
  <si>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</si>
  <si>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</si>
  <si>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</si>
  <si>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</si>
  <si>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</si>
  <si>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</si>
  <si>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</si>
  <si>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</si>
  <si>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</si>
  <si>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</si>
  <si>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</si>
  <si>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</si>
  <si>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</si>
  <si>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</si>
  <si>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</si>
  <si>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</si>
  <si>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</si>
  <si>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</si>
  <si>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</si>
  <si>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</si>
  <si>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</si>
  <si>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</si>
  <si>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</si>
  <si>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</si>
  <si>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</si>
  <si>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</si>
  <si>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</si>
  <si>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</si>
  <si>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</si>
  <si>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</si>
  <si>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</si>
  <si>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</si>
  <si>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</si>
  <si>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</si>
  <si>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</si>
  <si>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</si>
  <si>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</si>
  <si>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</si>
  <si>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</si>
  <si>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</si>
  <si>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</si>
  <si>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</si>
  <si>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</si>
  <si>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</si>
  <si>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</si>
  <si>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</si>
  <si>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</si>
  <si>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</si>
  <si>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</si>
  <si>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</si>
  <si>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</si>
  <si>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</si>
  <si>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</si>
  <si>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</si>
  <si>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</si>
  <si>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</si>
  <si>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</si>
  <si>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</si>
  <si>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</si>
  <si>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</si>
  <si>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</si>
  <si>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</si>
  <si>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</si>
  <si>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</si>
  <si>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</si>
  <si>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</si>
  <si>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</si>
  <si>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</si>
  <si>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</si>
  <si>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</si>
  <si>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</si>
  <si>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</si>
  <si>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</si>
  <si>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</si>
  <si>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</si>
  <si>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</si>
  <si>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</si>
  <si>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</si>
  <si>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</si>
  <si>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</si>
  <si>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</si>
  <si>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</si>
  <si>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</si>
  <si>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</si>
  <si>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</si>
  <si>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</si>
  <si>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</si>
  <si>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</si>
  <si>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</si>
  <si>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</si>
  <si>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</si>
  <si>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</si>
  <si>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</si>
  <si>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</si>
  <si>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</si>
  <si>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</si>
  <si>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</si>
  <si>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</si>
  <si>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</si>
  <si>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</si>
  <si>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</si>
  <si>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</si>
  <si>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</si>
  <si>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</si>
  <si>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</si>
  <si>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</si>
  <si>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</si>
  <si>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</si>
  <si>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</si>
  <si>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</si>
  <si>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</si>
  <si>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</si>
  <si>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</si>
  <si>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</si>
  <si>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</si>
  <si>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</si>
  <si>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</si>
  <si>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</si>
  <si>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</si>
  <si>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</si>
  <si>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</si>
  <si>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</si>
  <si>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</si>
  <si>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</si>
  <si>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</si>
  <si>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</si>
  <si>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</si>
  <si>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</si>
  <si>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</si>
  <si>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</si>
  <si>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</si>
  <si>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</si>
  <si>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</si>
  <si>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</si>
  <si>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</si>
  <si>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</si>
  <si>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</si>
  <si>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</si>
  <si>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</si>
  <si>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</si>
  <si>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</si>
  <si>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</si>
  <si>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</si>
  <si>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</si>
  <si>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</si>
  <si>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</si>
  <si>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</si>
  <si>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</si>
  <si>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</si>
  <si>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</si>
  <si>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</si>
  <si>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</si>
  <si>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</si>
  <si>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</si>
  <si>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</si>
  <si>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</si>
  <si>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</si>
  <si>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</si>
  <si>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</si>
  <si>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</si>
  <si>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</si>
  <si>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</si>
  <si>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</si>
  <si>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</si>
  <si>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</si>
  <si>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</si>
  <si>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</si>
  <si>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</si>
  <si>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</si>
  <si>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</si>
  <si>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</si>
  <si>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</si>
  <si>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</si>
  <si>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</si>
  <si>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</si>
  <si>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</si>
  <si>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</si>
  <si>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</si>
  <si>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</si>
  <si>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</si>
  <si>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</si>
  <si>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</si>
  <si>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</si>
  <si>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</si>
  <si>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</si>
  <si>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</si>
  <si>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</si>
  <si>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</si>
  <si>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</si>
  <si>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</si>
  <si>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</si>
  <si>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</si>
  <si>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</si>
  <si>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</si>
  <si>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</si>
  <si>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</si>
  <si>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</si>
  <si>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</si>
  <si>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</si>
  <si>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</si>
  <si>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</si>
  <si>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</si>
  <si>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</si>
  <si>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</si>
  <si>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</si>
  <si>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</si>
  <si>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</si>
  <si>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</si>
  <si>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</si>
  <si>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</si>
  <si>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</si>
  <si>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</si>
  <si>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</si>
  <si>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</si>
  <si>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</si>
  <si>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</si>
  <si>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</si>
  <si>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</si>
  <si>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</si>
  <si>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</si>
  <si>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</si>
  <si>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</si>
  <si>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</si>
  <si>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</si>
  <si>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</si>
  <si>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</si>
  <si>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</si>
  <si>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</si>
  <si>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</si>
  <si>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</si>
  <si>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</si>
  <si>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</si>
  <si>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</si>
  <si>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</si>
  <si>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</si>
  <si>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</si>
  <si>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</si>
  <si>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</si>
  <si>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</si>
  <si>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</si>
  <si>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</si>
  <si>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</si>
  <si>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</si>
  <si>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</si>
  <si>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</si>
  <si>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</si>
  <si>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</si>
  <si>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</si>
  <si>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</si>
  <si>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</si>
  <si>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</si>
  <si>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</si>
  <si>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</si>
  <si>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</si>
  <si>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</si>
  <si>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</si>
  <si>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</si>
  <si>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</si>
  <si>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</si>
  <si>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</si>
  <si>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</si>
  <si>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</si>
  <si>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</si>
  <si>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</si>
  <si>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</si>
  <si>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</si>
  <si>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</si>
  <si>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</si>
  <si>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</si>
  <si>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</si>
  <si>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</si>
  <si>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</si>
  <si>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</si>
  <si>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</si>
  <si>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</si>
  <si>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</si>
  <si>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</si>
  <si>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</si>
  <si>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</si>
  <si>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</si>
  <si>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</si>
  <si>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</si>
  <si>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</si>
  <si>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</si>
  <si>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</si>
  <si>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</si>
  <si>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</si>
  <si>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</si>
  <si>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</si>
  <si>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</si>
  <si>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</si>
  <si>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</si>
  <si>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</si>
  <si>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</si>
  <si>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</si>
  <si>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</si>
  <si>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</si>
  <si>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</si>
  <si>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</si>
  <si>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</si>
  <si>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</si>
  <si>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</si>
  <si>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</si>
  <si>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</si>
  <si>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</si>
  <si>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</si>
  <si>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</si>
  <si>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</si>
  <si>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</si>
  <si>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</si>
  <si>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</si>
  <si>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</si>
  <si>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</si>
  <si>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</si>
  <si>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</si>
  <si>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</si>
  <si>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</si>
  <si>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</si>
  <si>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</si>
  <si>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</si>
  <si>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</si>
  <si>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</si>
  <si>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</si>
  <si>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</si>
  <si>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</si>
  <si>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</si>
  <si>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</si>
  <si>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</si>
  <si>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</si>
  <si>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</si>
  <si>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</si>
  <si>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</si>
  <si>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</si>
  <si>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</si>
  <si>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</si>
  <si>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</si>
  <si>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</si>
  <si>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</si>
  <si>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</si>
  <si>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</si>
  <si>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</si>
  <si>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</si>
  <si>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</si>
  <si>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</si>
  <si>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</si>
  <si>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</si>
  <si>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</si>
  <si>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</si>
  <si>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</si>
  <si>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</si>
  <si>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</si>
  <si>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</si>
  <si>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</si>
  <si>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</si>
  <si>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</si>
  <si>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</si>
  <si>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</si>
  <si>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</si>
  <si>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</si>
  <si>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</si>
  <si>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</si>
  <si>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</si>
  <si>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</si>
  <si>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</si>
  <si>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</si>
  <si>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</si>
  <si>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</si>
  <si>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</si>
  <si>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</si>
  <si>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</si>
  <si>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</si>
  <si>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</si>
  <si>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</si>
  <si>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</si>
  <si>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</si>
  <si>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</si>
  <si>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</si>
  <si>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</si>
  <si>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</si>
  <si>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</si>
  <si>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</si>
  <si>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</si>
  <si>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</si>
  <si>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</si>
  <si>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</si>
  <si>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</si>
  <si>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</si>
  <si>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</si>
  <si>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</si>
  <si>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</si>
  <si>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</si>
  <si>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</si>
  <si>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</si>
  <si>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</si>
  <si>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</si>
  <si>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</si>
  <si>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</si>
  <si>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</si>
  <si>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</si>
  <si>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</si>
  <si>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</si>
  <si>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</si>
  <si>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</si>
  <si>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</si>
  <si>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</si>
  <si>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</si>
  <si>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</si>
  <si>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</si>
  <si>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</si>
  <si>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</si>
  <si>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</si>
  <si>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</si>
  <si>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</si>
  <si>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</si>
  <si>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</si>
  <si>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</si>
  <si>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</si>
  <si>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</si>
  <si>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</si>
  <si>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</si>
  <si>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</si>
  <si>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</si>
  <si>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</si>
  <si>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</si>
  <si>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</si>
  <si>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</si>
  <si>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</si>
  <si>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</si>
  <si>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</si>
  <si>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</si>
  <si>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</si>
  <si>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</si>
  <si>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</si>
  <si>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</si>
  <si>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</si>
  <si>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</si>
  <si>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</si>
  <si>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</si>
  <si>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</si>
  <si>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</si>
  <si>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</si>
  <si>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</si>
  <si>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</si>
  <si>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</si>
  <si>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</si>
  <si>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</si>
  <si>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</si>
  <si>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</si>
  <si>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</si>
  <si>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</si>
  <si>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</si>
  <si>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</si>
  <si>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</si>
  <si>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</si>
  <si>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</si>
  <si>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</si>
  <si>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</si>
  <si>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</si>
  <si>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</si>
  <si>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</si>
  <si>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</si>
  <si>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</si>
  <si>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</si>
  <si>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</si>
  <si>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</si>
  <si>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</si>
  <si>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</si>
  <si>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</si>
  <si>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</si>
  <si>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</si>
  <si>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</si>
  <si>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</si>
  <si>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</si>
  <si>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</si>
  <si>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</si>
  <si>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</si>
  <si>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</si>
  <si>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</si>
  <si>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</si>
  <si>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</si>
  <si>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</si>
  <si>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</si>
  <si>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</si>
  <si>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</si>
  <si>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</si>
  <si>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</si>
  <si>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</si>
  <si>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</si>
  <si>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</si>
  <si>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</si>
  <si>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</si>
  <si>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</si>
  <si>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</si>
  <si>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</si>
  <si>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</si>
  <si>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</si>
  <si>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</si>
  <si>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</si>
  <si>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</si>
  <si>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</si>
  <si>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</si>
  <si>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</si>
  <si>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</si>
  <si>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</si>
  <si>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</si>
  <si>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</si>
  <si>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</si>
  <si>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</si>
  <si>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</si>
  <si>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</si>
  <si>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</si>
  <si>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</si>
  <si>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</si>
  <si>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</si>
  <si>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</si>
  <si>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</si>
  <si>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</si>
  <si>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</si>
  <si>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</si>
  <si>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</si>
  <si>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</si>
  <si>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</si>
  <si>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</si>
  <si>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</si>
  <si>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</si>
  <si>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</si>
  <si>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</si>
  <si>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</si>
  <si>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</si>
  <si>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</si>
  <si>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</si>
  <si>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</si>
  <si>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</si>
  <si>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</si>
  <si>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</si>
  <si>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</si>
  <si>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</si>
  <si>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</si>
  <si>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</si>
  <si>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</si>
  <si>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</si>
  <si>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</si>
  <si>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</si>
  <si>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</si>
  <si>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</si>
  <si>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</si>
  <si>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</si>
  <si>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</si>
  <si>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</si>
  <si>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</si>
  <si>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</si>
  <si>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</si>
  <si>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</si>
  <si>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</si>
  <si>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</si>
  <si>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</si>
  <si>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</si>
  <si>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</si>
  <si>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</si>
  <si>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</si>
  <si>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</si>
  <si>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</si>
  <si>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</si>
  <si>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</si>
  <si>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</si>
  <si>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</si>
  <si>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</si>
  <si>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</si>
  <si>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</si>
  <si>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</si>
  <si>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</si>
  <si>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</si>
  <si>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</si>
  <si>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</si>
  <si>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</si>
  <si>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</si>
  <si>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</si>
  <si>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</si>
  <si>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</si>
  <si>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</si>
  <si>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</si>
  <si>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</si>
  <si>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</si>
  <si>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</si>
  <si>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</si>
  <si>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</si>
  <si>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</si>
  <si>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</si>
  <si>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</si>
  <si>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</si>
  <si>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</si>
  <si>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</si>
  <si>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</si>
  <si>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</si>
  <si>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</si>
  <si>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</si>
  <si>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</si>
  <si>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</si>
  <si>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</si>
  <si>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</si>
  <si>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</si>
  <si>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</si>
  <si>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</si>
  <si>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</si>
  <si>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</si>
  <si>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</si>
  <si>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</si>
  <si>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</si>
  <si>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</si>
  <si>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</si>
  <si>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</si>
  <si>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</si>
  <si>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</si>
  <si>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</si>
  <si>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</si>
  <si>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</si>
  <si>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</si>
  <si>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</si>
  <si>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</si>
  <si>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</si>
  <si>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</si>
  <si>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</si>
  <si>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</si>
  <si>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</si>
  <si>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</si>
  <si>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</si>
  <si>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</si>
  <si>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</si>
  <si>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</si>
  <si>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</si>
  <si>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</si>
  <si>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</si>
  <si>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</si>
  <si>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</si>
  <si>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</si>
  <si>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</si>
  <si>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</si>
  <si>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</si>
  <si>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</si>
  <si>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</si>
  <si>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</si>
  <si>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</si>
  <si>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</si>
  <si>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</si>
  <si>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</si>
  <si>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</si>
  <si>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</si>
  <si>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</si>
  <si>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</si>
  <si>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</si>
  <si>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</si>
  <si>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</si>
  <si>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</si>
  <si>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</si>
  <si>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</si>
  <si>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</si>
  <si>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</si>
  <si>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</si>
  <si>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</si>
  <si>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</si>
  <si>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</si>
  <si>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</si>
  <si>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</si>
  <si>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</si>
  <si>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</si>
  <si>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</si>
  <si>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</si>
  <si>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</si>
  <si>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</si>
  <si>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</si>
  <si>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</si>
  <si>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</si>
  <si>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</si>
  <si>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</si>
  <si>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</si>
  <si>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</si>
  <si>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</si>
  <si>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</si>
  <si>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</si>
  <si>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</si>
  <si>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</si>
  <si>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</si>
  <si>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</si>
  <si>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</si>
  <si>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</si>
  <si>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</si>
  <si>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</si>
  <si>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</si>
  <si>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</si>
  <si>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</si>
  <si>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</si>
  <si>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</si>
  <si>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</si>
  <si>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</si>
  <si>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</si>
  <si>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</si>
  <si>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</si>
  <si>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</si>
  <si>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</si>
  <si>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</si>
  <si>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</si>
  <si>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</si>
  <si>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</si>
  <si>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</si>
  <si>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</si>
  <si>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</si>
  <si>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</si>
  <si>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</si>
  <si>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</si>
  <si>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</si>
  <si>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</si>
  <si>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</si>
  <si>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</si>
  <si>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</si>
  <si>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</si>
  <si>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</si>
  <si>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</si>
  <si>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</si>
  <si>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</si>
  <si>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</si>
  <si>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</si>
  <si>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</si>
  <si>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</si>
  <si>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</si>
  <si>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</si>
  <si>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</si>
  <si>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</si>
  <si>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</si>
  <si>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</si>
  <si>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</si>
  <si>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</si>
  <si>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</si>
  <si>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</si>
  <si>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</si>
  <si>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</si>
  <si>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</si>
  <si>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</si>
  <si>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</si>
  <si>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</si>
  <si>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</si>
  <si>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</si>
  <si>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</si>
  <si>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</si>
  <si>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</si>
  <si>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</si>
  <si>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</si>
  <si>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</si>
  <si>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</si>
  <si>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</si>
  <si>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</si>
  <si>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</si>
  <si>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</si>
  <si>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</si>
  <si>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</si>
  <si>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</si>
  <si>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</si>
  <si>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</si>
  <si>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</si>
  <si>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</si>
  <si>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</si>
  <si>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</si>
  <si>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</si>
  <si>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</si>
  <si>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</si>
  <si>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</si>
  <si>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</si>
  <si>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</si>
  <si>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</si>
  <si>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</si>
  <si>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</si>
  <si>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</si>
  <si>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</si>
  <si>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</si>
  <si>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</si>
  <si>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</si>
  <si>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</si>
  <si>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</si>
  <si>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</si>
  <si>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</si>
  <si>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</si>
  <si>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</si>
  <si>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</si>
  <si>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</si>
  <si>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</si>
  <si>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</si>
  <si>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</si>
  <si>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</si>
  <si>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</si>
  <si>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</si>
  <si>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</si>
  <si>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</si>
  <si>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</si>
  <si>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</si>
  <si>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</si>
  <si>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</si>
  <si>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</si>
  <si>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</si>
  <si>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</si>
  <si>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</si>
  <si>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</si>
  <si>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</si>
  <si>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</si>
  <si>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</si>
  <si>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</si>
  <si>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</si>
  <si>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</si>
  <si>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</si>
  <si>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</si>
  <si>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</si>
  <si>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</si>
  <si>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</si>
  <si>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</si>
  <si>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</si>
  <si>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</si>
  <si>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</si>
  <si>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</si>
  <si>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</si>
  <si>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</si>
  <si>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</si>
  <si>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</si>
  <si>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</si>
  <si>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</si>
  <si>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</si>
  <si>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</si>
  <si>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</si>
  <si>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</si>
  <si>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</si>
  <si>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</si>
  <si>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</si>
  <si>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</si>
  <si>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</si>
  <si>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</si>
  <si>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</si>
  <si>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</si>
  <si>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</si>
  <si>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</si>
  <si>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</si>
  <si>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</si>
  <si>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</si>
  <si>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</si>
  <si>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</si>
  <si>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</si>
  <si>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</si>
  <si>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</si>
  <si>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</si>
  <si>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</si>
  <si>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</si>
  <si>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</si>
  <si>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</si>
  <si>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</si>
  <si>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</si>
  <si>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</si>
  <si>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</si>
  <si>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</si>
  <si>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</si>
  <si>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</si>
  <si>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</si>
  <si>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</si>
  <si>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</si>
  <si>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</si>
  <si>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</si>
  <si>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</si>
  <si>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</si>
  <si>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</si>
  <si>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</si>
  <si>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</si>
  <si>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</si>
  <si>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</si>
  <si>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</si>
  <si>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</si>
  <si>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</si>
  <si>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</si>
  <si>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</si>
  <si>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</si>
  <si>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</si>
  <si>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</si>
  <si>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</si>
  <si>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</si>
  <si>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</si>
  <si>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</si>
  <si>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</si>
  <si>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</si>
  <si>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</si>
  <si>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</si>
  <si>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</si>
  <si>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</si>
  <si>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</si>
  <si>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</si>
  <si>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</si>
  <si>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</si>
  <si>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</si>
  <si>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</si>
  <si>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</si>
  <si>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</si>
  <si>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</si>
  <si>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</si>
  <si>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</si>
  <si>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</si>
  <si>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</si>
  <si>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</si>
  <si>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</si>
  <si>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</si>
  <si>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</si>
  <si>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</si>
  <si>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</si>
  <si>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</si>
  <si>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</si>
  <si>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</si>
  <si>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</si>
  <si>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</si>
  <si>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</si>
  <si>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</si>
  <si>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</si>
  <si>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</si>
  <si>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</si>
  <si>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</si>
  <si>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</si>
  <si>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</si>
  <si>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</si>
  <si>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</si>
  <si>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</si>
  <si>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</si>
  <si>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</si>
  <si>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</si>
  <si>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</si>
  <si>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</si>
  <si>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</si>
  <si>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</si>
  <si>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</si>
  <si>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</si>
  <si>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</si>
  <si>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</si>
  <si>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</si>
  <si>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</si>
  <si>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</si>
  <si>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</si>
  <si>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</si>
  <si>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</si>
  <si>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</si>
  <si>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</si>
  <si>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</si>
  <si>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</si>
  <si>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</si>
  <si>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</si>
  <si>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</si>
  <si>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</si>
  <si>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</si>
  <si>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</si>
  <si>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</si>
  <si>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</si>
  <si>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</si>
  <si>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</si>
  <si>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</si>
  <si>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</si>
  <si>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</si>
  <si>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</si>
  <si>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</si>
  <si>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</si>
  <si>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</si>
  <si>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</si>
  <si>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</si>
  <si>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</si>
  <si>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</si>
  <si>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</si>
  <si>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</si>
  <si>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</si>
  <si>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</si>
  <si>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</si>
  <si>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</si>
  <si>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</si>
  <si>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</si>
  <si>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</si>
  <si>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</si>
  <si>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</si>
  <si>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</si>
  <si>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</si>
  <si>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</si>
  <si>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</si>
  <si>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</si>
  <si>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</si>
  <si>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</si>
  <si>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</si>
  <si>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</si>
  <si>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</si>
  <si>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</si>
  <si>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</si>
  <si>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</si>
  <si>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</si>
  <si>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</si>
  <si>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</si>
  <si>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</si>
  <si>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</si>
  <si>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</si>
  <si>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</si>
  <si>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</si>
  <si>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</si>
  <si>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</si>
  <si>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</si>
  <si>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</si>
  <si>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</si>
  <si>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</si>
  <si>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</si>
  <si>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</si>
  <si>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</si>
  <si>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</si>
  <si>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</si>
  <si>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</si>
  <si>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</si>
  <si>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</si>
  <si>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</si>
  <si>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</si>
  <si>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</si>
  <si>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</si>
  <si>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</si>
  <si>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</si>
  <si>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</si>
  <si>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</si>
  <si>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</si>
  <si>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</si>
  <si>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</si>
  <si>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</si>
  <si>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</si>
  <si>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</si>
  <si>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</si>
  <si>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</si>
  <si>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</si>
  <si>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</si>
  <si>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</si>
  <si>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</si>
  <si>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</si>
  <si>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</si>
  <si>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</si>
  <si>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</si>
  <si>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</si>
  <si>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</si>
  <si>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</si>
  <si>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</si>
  <si>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</si>
  <si>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</si>
  <si>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</si>
  <si>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</si>
  <si>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</si>
  <si>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</si>
  <si>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</si>
  <si>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</si>
  <si>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</si>
  <si>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</si>
  <si>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</si>
  <si>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</si>
  <si>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</si>
  <si>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</si>
  <si>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</si>
  <si>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</si>
  <si>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</si>
  <si>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</si>
  <si>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</si>
  <si>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</si>
  <si>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</si>
  <si>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</si>
  <si>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</si>
  <si>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</si>
  <si>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</si>
  <si>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</si>
  <si>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</si>
  <si>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</si>
  <si>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</si>
  <si>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</si>
  <si>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</si>
  <si>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</si>
  <si>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</si>
  <si>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</si>
  <si>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</si>
  <si>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</si>
  <si>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</si>
  <si>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</si>
  <si>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</si>
  <si>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</si>
  <si>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</si>
  <si>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</si>
  <si>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</si>
  <si>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</si>
  <si>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</si>
  <si>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</si>
  <si>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</si>
  <si>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</si>
  <si>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</si>
  <si>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</si>
  <si>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</si>
  <si>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</si>
  <si>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</si>
  <si>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</si>
  <si>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</si>
  <si>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</si>
  <si>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</si>
  <si>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</si>
  <si>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</si>
  <si>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</si>
  <si>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</si>
  <si>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</si>
  <si>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</si>
  <si>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</si>
  <si>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</si>
  <si>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</si>
  <si>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</si>
  <si>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</si>
  <si>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</si>
  <si>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</si>
  <si>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</si>
  <si>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</si>
  <si>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</si>
  <si>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</si>
  <si>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</si>
  <si>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</si>
  <si>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</si>
  <si>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</si>
  <si>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</si>
  <si>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</si>
  <si>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</si>
  <si>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</si>
  <si>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</si>
  <si>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</si>
  <si>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</si>
  <si>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</si>
  <si>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</si>
  <si>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</si>
  <si>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</si>
  <si>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</si>
  <si>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</si>
  <si>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</si>
  <si>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</si>
  <si>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</si>
  <si>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</si>
  <si>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</si>
  <si>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</si>
  <si>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</si>
  <si>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</si>
  <si>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</si>
  <si>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</si>
  <si>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</si>
  <si>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</si>
  <si>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</si>
  <si>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</si>
  <si>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</si>
  <si>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</si>
  <si>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</si>
  <si>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</si>
  <si>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</si>
  <si>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</si>
  <si>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</si>
  <si>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</si>
  <si>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</si>
  <si>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</si>
  <si>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</si>
  <si>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</si>
  <si>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</si>
  <si>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</si>
  <si>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</si>
  <si>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</si>
  <si>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</si>
  <si>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</si>
  <si>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</si>
  <si>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</si>
  <si>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</si>
  <si>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</si>
  <si>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</si>
  <si>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</si>
  <si>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</si>
  <si>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</si>
  <si>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</si>
  <si>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</si>
  <si>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</si>
  <si>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</si>
  <si>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</si>
  <si>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</si>
  <si>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</si>
  <si>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</si>
  <si>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</si>
  <si>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</si>
  <si>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</si>
  <si>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</si>
  <si>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</si>
  <si>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</si>
  <si>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</si>
  <si>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</si>
  <si>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</si>
  <si>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</si>
  <si>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</si>
  <si>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</si>
  <si>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</si>
  <si>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</si>
  <si>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</si>
  <si>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</si>
  <si>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</si>
  <si>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</si>
  <si>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</si>
  <si>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</si>
  <si>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</si>
  <si>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</si>
  <si>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</si>
  <si>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</si>
  <si>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</si>
  <si>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</si>
  <si>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</si>
  <si>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</si>
  <si>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</si>
  <si>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</si>
  <si>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</si>
  <si>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</si>
  <si>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</si>
  <si>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</si>
  <si>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</si>
  <si>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</si>
  <si>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</si>
  <si>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</si>
  <si>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</si>
  <si>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</si>
  <si>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</si>
  <si>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</si>
  <si>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</si>
  <si>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</si>
  <si>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</si>
  <si>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</si>
  <si>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</si>
  <si>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</si>
  <si>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</si>
  <si>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</si>
  <si>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</si>
  <si>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</si>
  <si>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</si>
  <si>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</si>
  <si>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</si>
  <si>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</si>
  <si>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</si>
  <si>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</si>
  <si>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</si>
  <si>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</si>
  <si>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</si>
  <si>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</si>
  <si>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</si>
  <si>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</si>
  <si>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</si>
  <si>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</si>
  <si>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</si>
  <si>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</si>
  <si>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</si>
  <si>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</si>
  <si>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</si>
  <si>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</si>
  <si>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</si>
  <si>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</si>
  <si>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</si>
  <si>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</si>
  <si>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</si>
  <si>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</si>
  <si>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</si>
  <si>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</si>
  <si>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</si>
  <si>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</si>
  <si>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</si>
  <si>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</si>
  <si>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</si>
  <si>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</si>
  <si>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</si>
  <si>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</si>
  <si>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</si>
  <si>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</si>
  <si>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</si>
  <si>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</si>
  <si>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</si>
  <si>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</si>
  <si>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</si>
  <si>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</si>
  <si>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</si>
  <si>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</si>
  <si>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</si>
  <si>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</si>
  <si>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</si>
  <si>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</si>
  <si>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</si>
  <si>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</si>
  <si>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</si>
  <si>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</si>
  <si>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</si>
  <si>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</si>
  <si>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</si>
  <si>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</si>
  <si>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</si>
  <si>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</si>
  <si>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</si>
  <si>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</si>
  <si>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</si>
  <si>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</si>
  <si>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</si>
  <si>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</si>
  <si>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</si>
  <si>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</si>
  <si>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</si>
  <si>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</si>
  <si>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</si>
  <si>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</si>
  <si>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</si>
  <si>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</si>
  <si>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</si>
  <si>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</si>
  <si>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</si>
  <si>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</si>
  <si>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</si>
  <si>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</si>
  <si>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</si>
  <si>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</si>
  <si>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</si>
  <si>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</si>
  <si>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</si>
  <si>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</si>
  <si>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</si>
  <si>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</si>
  <si>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</si>
  <si>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</si>
  <si>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</si>
  <si>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</si>
  <si>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</si>
  <si>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</si>
  <si>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</si>
  <si>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</si>
  <si>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</si>
  <si>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</si>
  <si>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</si>
  <si>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</si>
  <si>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</si>
  <si>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</si>
  <si>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</si>
  <si>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</si>
  <si>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</si>
  <si>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</si>
  <si>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</si>
  <si>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</si>
  <si>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</si>
  <si>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</si>
  <si>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</si>
  <si>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</si>
  <si>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</si>
  <si>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</si>
  <si>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</si>
  <si>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</si>
  <si>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</si>
  <si>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</si>
  <si>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</si>
  <si>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</si>
  <si>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</si>
  <si>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</si>
  <si>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</si>
  <si>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</si>
  <si>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</si>
  <si>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</si>
  <si>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</si>
  <si>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</si>
  <si>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</si>
  <si>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</si>
  <si>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</si>
  <si>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</si>
  <si>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</si>
  <si>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</si>
  <si>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</si>
  <si>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</si>
  <si>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</si>
  <si>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</si>
  <si>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</si>
  <si>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</si>
  <si>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</si>
  <si>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</si>
  <si>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</si>
  <si>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</si>
  <si>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</si>
  <si>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</si>
  <si>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</si>
  <si>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</si>
  <si>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</si>
  <si>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</si>
  <si>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</si>
  <si>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</si>
  <si>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</si>
  <si>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</si>
  <si>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</si>
  <si>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</si>
  <si>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</si>
  <si>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</si>
  <si>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</si>
  <si>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</si>
  <si>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</si>
  <si>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</si>
  <si>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</si>
  <si>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</si>
  <si>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</si>
  <si>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</si>
  <si>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</si>
  <si>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</si>
  <si>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</si>
  <si>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</si>
  <si>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</si>
  <si>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</si>
  <si>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</si>
  <si>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</si>
  <si>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</si>
  <si>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</si>
  <si>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</si>
  <si>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</si>
  <si>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</si>
  <si>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</si>
  <si>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</si>
  <si>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</si>
  <si>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</si>
  <si>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</si>
  <si>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</si>
  <si>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</si>
  <si>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</si>
  <si>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</si>
  <si>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</si>
  <si>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</si>
  <si>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</si>
  <si>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</si>
  <si>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</si>
  <si>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</si>
  <si>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</si>
  <si>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</si>
  <si>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</si>
  <si>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</si>
  <si>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</si>
  <si>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</si>
  <si>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</si>
  <si>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</si>
  <si>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</si>
  <si>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</si>
  <si>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</si>
  <si>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</si>
  <si>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</si>
  <si>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</si>
  <si>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</si>
  <si>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</si>
  <si>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</si>
  <si>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</si>
  <si>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</si>
  <si>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</si>
  <si>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</si>
  <si>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</si>
  <si>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</si>
  <si>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</si>
  <si>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</si>
  <si>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</si>
  <si>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</si>
  <si>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</si>
  <si>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</si>
  <si>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</si>
  <si>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</si>
  <si>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</si>
  <si>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</si>
  <si>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</si>
  <si>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</si>
  <si>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</si>
  <si>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</si>
  <si>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</si>
  <si>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</si>
  <si>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</si>
  <si>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</si>
  <si>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</si>
  <si>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</si>
  <si>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</si>
  <si>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</si>
  <si>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</si>
  <si>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</si>
  <si>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</si>
  <si>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</si>
  <si>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</si>
  <si>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</si>
  <si>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</si>
  <si>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</si>
  <si>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</si>
  <si>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</si>
  <si>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</si>
  <si>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</si>
  <si>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</si>
  <si>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</si>
  <si>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</si>
  <si>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</si>
  <si>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</si>
  <si>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</si>
  <si>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</si>
  <si>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</si>
  <si>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</si>
  <si>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</si>
  <si>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</si>
  <si>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</si>
  <si>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</si>
  <si>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</si>
  <si>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</si>
  <si>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</si>
  <si>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</si>
  <si>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</si>
  <si>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</si>
  <si>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</si>
  <si>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</si>
  <si>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</si>
  <si>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</si>
  <si>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</si>
  <si>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</si>
  <si>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</si>
  <si>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</si>
  <si>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</si>
  <si>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</si>
  <si>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</si>
  <si>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</si>
  <si>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</si>
  <si>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</si>
  <si>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</si>
  <si>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</si>
  <si>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</si>
  <si>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</si>
  <si>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</si>
  <si>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</si>
  <si>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</si>
  <si>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</si>
  <si>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</si>
  <si>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</si>
  <si>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</si>
  <si>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</si>
  <si>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</si>
  <si>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</si>
  <si>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</si>
  <si>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</si>
  <si>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</si>
  <si>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</si>
  <si>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</si>
  <si>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</si>
  <si>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</si>
  <si>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</si>
  <si>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</si>
  <si>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</si>
  <si>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</si>
  <si>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</si>
  <si>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</si>
  <si>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</si>
  <si>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</si>
  <si>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</si>
  <si>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</si>
  <si>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</si>
  <si>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</si>
  <si>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</si>
  <si>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</si>
  <si>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</si>
  <si>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</si>
  <si>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</si>
  <si>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</si>
  <si>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</si>
  <si>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</si>
  <si>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</si>
  <si>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</si>
  <si>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</si>
  <si>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</si>
  <si>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</si>
  <si>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</si>
  <si>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</si>
  <si>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</si>
  <si>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</si>
  <si>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</si>
  <si>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</si>
  <si>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</si>
  <si>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</si>
  <si>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</si>
  <si>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</si>
  <si>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</si>
  <si>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</si>
  <si>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</si>
  <si>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</si>
  <si>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</si>
  <si>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</si>
  <si>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</si>
  <si>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</si>
  <si>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</si>
  <si>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</si>
  <si>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</si>
  <si>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</si>
  <si>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</si>
  <si>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</si>
  <si>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</si>
  <si>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</si>
  <si>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</si>
  <si>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</si>
  <si>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</si>
  <si>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</si>
  <si>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</si>
  <si>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</si>
  <si>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</si>
  <si>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</si>
  <si>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</si>
  <si>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</si>
  <si>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</si>
  <si>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</si>
  <si>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</si>
  <si>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</si>
  <si>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</si>
  <si>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</si>
  <si>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</si>
  <si>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</si>
  <si>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</si>
  <si>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</si>
  <si>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</si>
  <si>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</si>
  <si>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</si>
  <si>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</si>
  <si>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</si>
  <si>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</si>
  <si>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</si>
  <si>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</si>
  <si>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</si>
  <si>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</si>
  <si>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</si>
  <si>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</si>
  <si>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</si>
  <si>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</si>
  <si>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</si>
  <si>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</si>
  <si>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</si>
  <si>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</si>
  <si>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</si>
  <si>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</si>
  <si>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</si>
  <si>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</si>
  <si>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</si>
  <si>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</si>
  <si>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</si>
  <si>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</si>
  <si>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</si>
  <si>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</si>
  <si>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</si>
  <si>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</si>
  <si>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</si>
  <si>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</si>
  <si>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</si>
  <si>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</si>
  <si>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</si>
  <si>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</si>
  <si>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</si>
  <si>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</si>
  <si>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</si>
  <si>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</si>
  <si>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</si>
  <si>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</si>
  <si>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</si>
  <si>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</si>
  <si>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</si>
  <si>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</si>
  <si>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</si>
  <si>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</si>
  <si>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</si>
  <si>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</si>
  <si>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</si>
  <si>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</si>
  <si>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</si>
  <si>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</si>
  <si>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</si>
  <si>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</si>
  <si>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</si>
  <si>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</si>
  <si>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</si>
  <si>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</si>
  <si>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</si>
  <si>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</si>
  <si>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</si>
  <si>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</si>
  <si>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</si>
  <si>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</si>
  <si>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</si>
  <si>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</si>
  <si>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</si>
  <si>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</si>
  <si>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</si>
  <si>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</si>
  <si>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</si>
  <si>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</si>
  <si>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</si>
  <si>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</si>
  <si>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</si>
  <si>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</si>
  <si>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</si>
  <si>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</si>
  <si>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</si>
  <si>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</si>
  <si>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</si>
  <si>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</si>
  <si>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</si>
  <si>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</si>
  <si>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</si>
  <si>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</si>
  <si>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</si>
  <si>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</si>
  <si>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</si>
  <si>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</si>
  <si>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</si>
  <si>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</si>
  <si>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</si>
  <si>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</si>
  <si>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</si>
  <si>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</si>
  <si>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</si>
  <si>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</si>
  <si>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</si>
  <si>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</si>
  <si>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</si>
  <si>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</si>
  <si>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</si>
  <si>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</si>
  <si>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</si>
  <si>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</si>
  <si>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</si>
  <si>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</si>
  <si>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</si>
  <si>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</si>
  <si>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</si>
  <si>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</si>
  <si>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</si>
  <si>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</si>
  <si>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</si>
  <si>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</si>
  <si>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</si>
  <si>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</si>
  <si>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</si>
  <si>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</si>
  <si>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</si>
  <si>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</si>
  <si>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</si>
  <si>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</si>
  <si>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</si>
  <si>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</si>
  <si>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</si>
  <si>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</si>
  <si>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</si>
  <si>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</si>
  <si>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</si>
  <si>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</si>
  <si>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</si>
  <si>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</si>
  <si>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</si>
  <si>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</si>
  <si>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</si>
  <si>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</si>
  <si>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</si>
  <si>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</si>
  <si>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</si>
  <si>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</si>
  <si>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</si>
  <si>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</si>
  <si>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</si>
  <si>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</si>
  <si>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</si>
  <si>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</si>
  <si>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</si>
  <si>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</si>
  <si>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</si>
  <si>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</si>
  <si>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</si>
  <si>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</si>
  <si>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</si>
  <si>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</si>
  <si>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</si>
  <si>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</si>
  <si>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</si>
  <si>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</si>
  <si>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</si>
  <si>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</si>
  <si>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</si>
  <si>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</si>
  <si>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</si>
  <si>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</si>
  <si>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</si>
  <si>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</si>
  <si>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</si>
  <si>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</si>
  <si>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</si>
  <si>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</si>
  <si>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</si>
  <si>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</si>
  <si>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</si>
  <si>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</si>
  <si>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</si>
  <si>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</si>
  <si>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</si>
  <si>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</si>
  <si>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</si>
  <si>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</si>
  <si>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</si>
  <si>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</si>
  <si>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</si>
  <si>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</si>
  <si>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</si>
  <si>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</si>
  <si>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</si>
  <si>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</si>
  <si>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</si>
  <si>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</si>
  <si>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</si>
  <si>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</si>
  <si>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</si>
  <si>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</si>
  <si>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</si>
  <si>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</si>
  <si>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</si>
  <si>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</si>
  <si>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</si>
  <si>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</si>
  <si>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</si>
  <si>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</si>
  <si>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</si>
  <si>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</si>
  <si>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</si>
  <si>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</si>
  <si>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</si>
  <si>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</si>
  <si>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</si>
  <si>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</si>
  <si>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</si>
  <si>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</si>
  <si>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</si>
  <si>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</si>
  <si>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</si>
  <si>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</si>
  <si>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</si>
  <si>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</si>
  <si>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</si>
  <si>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</si>
  <si>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</si>
  <si>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</si>
  <si>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</si>
  <si>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</si>
  <si>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</si>
  <si>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</si>
  <si>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</si>
  <si>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</si>
  <si>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</si>
  <si>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</si>
  <si>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</si>
  <si>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</si>
  <si>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</si>
  <si>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</si>
  <si>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</si>
  <si>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</si>
  <si>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</si>
  <si>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</si>
  <si>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</si>
  <si>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</si>
  <si>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</si>
  <si>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</si>
  <si>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</si>
  <si>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</si>
  <si>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</si>
  <si>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</si>
  <si>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</si>
  <si>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</si>
  <si>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</si>
  <si>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</si>
  <si>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</si>
  <si>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</si>
  <si>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</si>
  <si>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</si>
  <si>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</si>
  <si>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</si>
  <si>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</si>
  <si>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</si>
  <si>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</si>
  <si>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</si>
  <si>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</si>
  <si>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</si>
  <si>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</si>
  <si>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</si>
  <si>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</si>
  <si>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</si>
  <si>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</si>
  <si>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</si>
  <si>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</si>
  <si>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</si>
  <si>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</si>
  <si>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</si>
  <si>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</si>
  <si>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</si>
  <si>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</si>
  <si>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</si>
  <si>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</si>
  <si>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</si>
  <si>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</si>
  <si>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</si>
  <si>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</si>
  <si>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</si>
  <si>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</si>
  <si>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</si>
  <si>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</si>
  <si>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</si>
  <si>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</si>
  <si>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</si>
  <si>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</si>
  <si>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</si>
  <si>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</si>
  <si>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</si>
  <si>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</si>
  <si>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</si>
  <si>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</si>
  <si>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</si>
  <si>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</si>
  <si>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</si>
  <si>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</si>
  <si>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</si>
  <si>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</si>
  <si>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</si>
  <si>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</si>
  <si>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</si>
  <si>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</si>
  <si>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</si>
  <si>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</si>
  <si>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</si>
  <si>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</si>
  <si>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</si>
  <si>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</si>
  <si>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</si>
  <si>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</si>
  <si>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</si>
  <si>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</si>
  <si>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</si>
  <si>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</si>
  <si>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</si>
  <si>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</si>
  <si>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</si>
  <si>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</si>
  <si>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</si>
  <si>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</si>
  <si>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</si>
  <si>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</si>
  <si>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</si>
  <si>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</si>
  <si>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</si>
  <si>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</si>
  <si>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</si>
  <si>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</si>
  <si>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</si>
  <si>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</si>
  <si>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</si>
  <si>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</si>
  <si>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</si>
  <si>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</si>
  <si>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</si>
  <si>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</si>
  <si>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</si>
  <si>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</si>
  <si>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</si>
  <si>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</si>
  <si>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</si>
  <si>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</si>
  <si>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</si>
  <si>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</si>
  <si>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</si>
  <si>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</si>
  <si>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</si>
  <si>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</si>
  <si>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</si>
  <si>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</si>
  <si>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</si>
  <si>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</si>
  <si>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</si>
  <si>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</si>
  <si>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</si>
  <si>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</si>
  <si>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</si>
  <si>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</si>
  <si>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</si>
  <si>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</si>
  <si>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</si>
  <si>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</si>
  <si>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</si>
  <si>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</si>
  <si>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</si>
  <si>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</si>
  <si>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</si>
  <si>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</si>
  <si>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</si>
  <si>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</si>
  <si>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</si>
  <si>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</si>
  <si>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</si>
  <si>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</si>
  <si>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</si>
  <si>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</si>
  <si>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</si>
  <si>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</si>
  <si>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</si>
  <si>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</si>
  <si>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</si>
  <si>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</si>
  <si>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</si>
  <si>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</si>
  <si>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</si>
  <si>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</si>
  <si>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</si>
  <si>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</si>
  <si>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</si>
  <si>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</si>
  <si>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</si>
  <si>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</si>
  <si>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</si>
  <si>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</si>
  <si>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</si>
  <si>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</si>
  <si>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</si>
  <si>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</si>
  <si>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</si>
  <si>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</si>
  <si>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</si>
  <si>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</si>
  <si>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</si>
  <si>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</si>
  <si>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</si>
  <si>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</si>
  <si>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</si>
  <si>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</si>
  <si>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</si>
  <si>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</si>
  <si>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</si>
  <si>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</si>
  <si>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</si>
  <si>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</si>
  <si>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</si>
  <si>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</si>
  <si>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</si>
  <si>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</si>
  <si>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</si>
  <si>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</si>
  <si>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</si>
  <si>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</si>
  <si>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</si>
  <si>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</si>
  <si>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</si>
  <si>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</si>
  <si>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</si>
  <si>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</si>
  <si>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</si>
  <si>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</si>
  <si>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</si>
  <si>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</si>
  <si>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</si>
  <si>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</si>
  <si>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</si>
  <si>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</si>
  <si>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</si>
  <si>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</si>
  <si>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</si>
  <si>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</si>
  <si>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</si>
  <si>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</si>
  <si>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</si>
  <si>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</si>
  <si>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</si>
  <si>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</si>
  <si>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</si>
  <si>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</si>
  <si>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</si>
  <si>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</si>
  <si>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</si>
  <si>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</si>
  <si>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</si>
  <si>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</si>
  <si>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</si>
  <si>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</si>
  <si>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</si>
  <si>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</si>
  <si>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</si>
  <si>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</si>
  <si>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</si>
  <si>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</si>
  <si>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</si>
  <si>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</si>
  <si>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</si>
  <si>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</si>
  <si>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</si>
  <si>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</si>
  <si>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</si>
  <si>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</si>
  <si>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</si>
  <si>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</si>
  <si>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</si>
  <si>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</si>
  <si>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</si>
  <si>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</si>
  <si>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</si>
  <si>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</si>
  <si>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</si>
  <si>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</si>
  <si>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</si>
  <si>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</si>
  <si>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</si>
  <si>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</si>
  <si>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</si>
  <si>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</si>
  <si>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</si>
  <si>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</si>
  <si>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</si>
  <si>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</si>
  <si>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</si>
  <si>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</si>
  <si>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</si>
  <si>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</si>
  <si>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</si>
  <si>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</si>
  <si>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</si>
  <si>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</si>
  <si>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</si>
  <si>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</si>
  <si>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</si>
  <si>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</si>
  <si>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</si>
  <si>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</si>
  <si>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</si>
  <si>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</si>
  <si>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</si>
  <si>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</si>
  <si>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</si>
  <si>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</si>
  <si>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</si>
  <si>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</si>
  <si>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</si>
  <si>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</si>
  <si>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</si>
  <si>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</si>
  <si>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</si>
  <si>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</si>
  <si>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</si>
  <si>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</si>
  <si>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</si>
  <si>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</si>
  <si>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</si>
  <si>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</si>
  <si>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</si>
  <si>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</si>
  <si>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</si>
  <si>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</si>
  <si>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</si>
  <si>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</si>
  <si>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</si>
  <si>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</si>
  <si>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</si>
  <si>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</si>
  <si>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</si>
  <si>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</si>
  <si>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</si>
  <si>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</si>
  <si>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</si>
  <si>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</si>
  <si>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</si>
  <si>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</si>
  <si>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</si>
  <si>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</si>
  <si>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</si>
  <si>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</si>
  <si>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</si>
  <si>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</si>
  <si>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</si>
  <si>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</si>
  <si>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</si>
  <si>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</si>
  <si>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</si>
  <si>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</si>
  <si>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</si>
  <si>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</si>
  <si>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</si>
  <si>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</si>
  <si>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</si>
  <si>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</si>
  <si>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</si>
  <si>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</si>
  <si>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</si>
  <si>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</si>
  <si>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</si>
  <si>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</si>
  <si>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</si>
  <si>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</si>
  <si>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</si>
  <si>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</si>
  <si>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</si>
  <si>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</si>
  <si>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</si>
  <si>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</si>
  <si>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</si>
  <si>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</si>
  <si>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</si>
  <si>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</si>
  <si>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</si>
  <si>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</si>
  <si>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</si>
  <si>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</si>
  <si>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</si>
  <si>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</si>
  <si>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</si>
  <si>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</si>
  <si>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</si>
  <si>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</si>
  <si>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</si>
  <si>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</si>
  <si>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</si>
  <si>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</si>
  <si>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</si>
  <si>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</si>
  <si>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</si>
  <si>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</si>
  <si>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</si>
  <si>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</si>
  <si>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</si>
  <si>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</si>
  <si>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</si>
  <si>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</si>
  <si>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</si>
  <si>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</si>
  <si>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</si>
  <si>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</si>
  <si>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</si>
  <si>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</si>
  <si>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</si>
  <si>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</si>
  <si>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</si>
  <si>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</si>
  <si>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</si>
  <si>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</si>
  <si>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</si>
  <si>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</si>
  <si>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</si>
  <si>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</si>
  <si>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</si>
  <si>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</si>
  <si>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</si>
  <si>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</si>
  <si>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</si>
  <si>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</si>
  <si>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</si>
  <si>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</si>
  <si>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</si>
  <si>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</si>
  <si>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</si>
  <si>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</si>
  <si>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</si>
  <si>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</si>
  <si>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</si>
  <si>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</si>
  <si>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</si>
  <si>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</si>
  <si>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</si>
  <si>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</si>
  <si>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</si>
  <si>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</si>
  <si>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</si>
  <si>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</si>
  <si>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</si>
  <si>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</si>
  <si>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</si>
  <si>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</si>
  <si>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</si>
  <si>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</si>
  <si>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</si>
  <si>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</si>
  <si>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</si>
  <si>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</si>
  <si>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</si>
  <si>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</si>
  <si>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</si>
  <si>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</si>
  <si>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</si>
  <si>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</si>
  <si>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</si>
  <si>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</si>
  <si>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</si>
  <si>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</si>
  <si>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</si>
  <si>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</si>
  <si>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</si>
  <si>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</si>
  <si>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</si>
  <si>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</si>
  <si>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</si>
  <si>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</si>
  <si>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</si>
  <si>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</si>
  <si>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</si>
  <si>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</si>
  <si>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</si>
  <si>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</si>
  <si>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</si>
  <si>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</si>
  <si>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</si>
  <si>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</si>
  <si>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</si>
  <si>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</si>
  <si>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</si>
  <si>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</si>
  <si>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</si>
  <si>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</si>
  <si>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</si>
  <si>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</si>
  <si>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</si>
  <si>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</si>
  <si>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</si>
  <si>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</si>
  <si>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</si>
  <si>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</si>
  <si>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</si>
  <si>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</si>
  <si>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</si>
  <si>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</si>
  <si>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</si>
  <si>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</si>
  <si>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</si>
  <si>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</si>
  <si>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</si>
  <si>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</si>
  <si>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</si>
  <si>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</si>
  <si>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</si>
  <si>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</si>
  <si>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</si>
  <si>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</si>
  <si>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</si>
  <si>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</si>
  <si>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</si>
  <si>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</si>
  <si>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</si>
  <si>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</si>
  <si>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</si>
  <si>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</si>
  <si>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</si>
  <si>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</si>
  <si>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</si>
  <si>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</si>
  <si>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</si>
  <si>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</si>
  <si>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</si>
  <si>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</si>
  <si>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</si>
  <si>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</si>
  <si>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</si>
  <si>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</si>
  <si>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</si>
  <si>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</si>
  <si>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</si>
  <si>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</si>
  <si>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</si>
  <si>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</si>
  <si>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</si>
  <si>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</si>
  <si>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</si>
  <si>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</si>
  <si>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</si>
  <si>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</si>
  <si>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</si>
  <si>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</si>
  <si>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</si>
  <si>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</si>
  <si>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</si>
  <si>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</si>
  <si>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</si>
  <si>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</si>
  <si>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</si>
  <si>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</si>
  <si>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</si>
  <si>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</si>
  <si>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</si>
  <si>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</si>
  <si>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</si>
  <si>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</si>
  <si>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</si>
  <si>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</si>
  <si>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</si>
  <si>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</si>
  <si>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</si>
  <si>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</si>
  <si>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</si>
  <si>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</si>
  <si>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</si>
  <si>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</si>
  <si>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</si>
  <si>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</si>
  <si>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</si>
  <si>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</si>
  <si>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</si>
  <si>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</si>
  <si>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</si>
  <si>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</si>
  <si>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</si>
  <si>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</si>
  <si>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</si>
  <si>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</si>
  <si>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</si>
  <si>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</si>
  <si>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</si>
  <si>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</si>
  <si>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</si>
  <si>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</si>
  <si>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</si>
  <si>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</si>
  <si>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</si>
  <si>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</si>
  <si>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</si>
  <si>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</si>
  <si>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</si>
  <si>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</si>
  <si>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</si>
  <si>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</si>
  <si>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</si>
  <si>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</si>
  <si>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</si>
  <si>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</si>
  <si>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</si>
  <si>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</si>
  <si>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</si>
  <si>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</si>
  <si>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</si>
  <si>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</si>
  <si>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</si>
  <si>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</si>
  <si>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</si>
  <si>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</si>
  <si>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</si>
  <si>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</si>
  <si>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</si>
  <si>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</si>
  <si>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</si>
  <si>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</si>
  <si>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</si>
  <si>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</si>
  <si>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</si>
  <si>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</si>
  <si>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</si>
  <si>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</si>
  <si>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</si>
  <si>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</si>
  <si>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</si>
  <si>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</si>
  <si>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</si>
  <si>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</si>
  <si>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</si>
  <si>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</si>
  <si>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</si>
  <si>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</si>
  <si>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</si>
  <si>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</si>
  <si>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</si>
  <si>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</si>
  <si>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</si>
  <si>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</si>
  <si>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</si>
  <si>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</si>
  <si>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</si>
  <si>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</si>
  <si>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</si>
  <si>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</si>
  <si>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</si>
  <si>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</si>
  <si>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</si>
  <si>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</si>
  <si>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</si>
  <si>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</si>
  <si>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</si>
  <si>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</si>
  <si>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</si>
  <si>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</si>
  <si>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</si>
  <si>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</si>
  <si>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</si>
  <si>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</si>
  <si>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</si>
  <si>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</si>
  <si>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</si>
  <si>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</si>
  <si>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</si>
  <si>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</si>
  <si>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</si>
  <si>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</si>
  <si>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</si>
  <si>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</si>
  <si>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</si>
  <si>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</si>
  <si>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</si>
  <si>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</si>
  <si>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</si>
  <si>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</si>
  <si>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</si>
  <si>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</si>
  <si>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</si>
  <si>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</si>
  <si>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</si>
  <si>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</si>
  <si>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</si>
  <si>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</si>
  <si>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</si>
  <si>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</si>
  <si>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</si>
  <si>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</si>
  <si>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</si>
  <si>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</si>
  <si>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</si>
  <si>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</si>
  <si>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</si>
  <si>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</si>
  <si>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</si>
  <si>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</si>
  <si>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</si>
  <si>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</si>
  <si>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</si>
  <si>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</si>
  <si>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</si>
  <si>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</si>
  <si>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</si>
  <si>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</si>
  <si>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</si>
  <si>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</si>
  <si>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</si>
  <si>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</si>
  <si>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</si>
  <si>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</si>
  <si>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</si>
  <si>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</si>
  <si>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</si>
  <si>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</si>
  <si>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</si>
  <si>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</si>
  <si>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</si>
  <si>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</si>
  <si>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</si>
  <si>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</si>
  <si>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</si>
  <si>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</si>
  <si>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</si>
  <si>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</si>
  <si>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</si>
  <si>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</si>
  <si>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</si>
  <si>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</si>
  <si>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</si>
  <si>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</si>
  <si>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</si>
  <si>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</si>
  <si>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</si>
  <si>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</si>
  <si>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</si>
  <si>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</si>
  <si>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</si>
  <si>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</si>
  <si>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</si>
  <si>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</si>
  <si>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</si>
  <si>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</si>
  <si>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</si>
  <si>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</si>
  <si>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</si>
  <si>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</si>
  <si>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</si>
  <si>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</si>
  <si>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</si>
  <si>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</si>
  <si>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</si>
  <si>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</si>
  <si>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</si>
  <si>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</si>
  <si>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</si>
  <si>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</si>
  <si>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</si>
  <si>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</si>
  <si>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</si>
  <si>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</si>
  <si>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</si>
  <si>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</si>
  <si>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</si>
  <si>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</si>
  <si>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</si>
  <si>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</si>
  <si>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</si>
  <si>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</si>
  <si>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</si>
  <si>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</si>
  <si>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</si>
  <si>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</si>
  <si>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</si>
  <si>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</si>
  <si>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</si>
  <si>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</si>
  <si>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</si>
  <si>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</si>
  <si>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</si>
  <si>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</si>
  <si>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</si>
  <si>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</si>
  <si>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</si>
  <si>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</si>
  <si>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</si>
  <si>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</si>
  <si>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</si>
  <si>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</si>
  <si>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</si>
  <si>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</si>
  <si>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</si>
  <si>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</si>
  <si>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</si>
  <si>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</si>
  <si>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</si>
  <si>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</si>
  <si>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</si>
  <si>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</si>
  <si>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</si>
  <si>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</si>
  <si>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</si>
  <si>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</si>
  <si>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</si>
  <si>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</si>
  <si>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</si>
  <si>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</si>
  <si>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</si>
  <si>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</si>
  <si>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</si>
  <si>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</si>
  <si>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</si>
  <si>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</si>
  <si>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</si>
  <si>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</si>
  <si>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</si>
  <si>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</si>
  <si>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</si>
  <si>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</si>
  <si>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</si>
  <si>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</si>
  <si>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</si>
  <si>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</si>
  <si>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</si>
  <si>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</si>
  <si>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</si>
  <si>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</si>
  <si>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</si>
  <si>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</si>
  <si>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</si>
  <si>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</si>
  <si>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</si>
  <si>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</si>
  <si>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</si>
  <si>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</si>
  <si>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</si>
  <si>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</si>
  <si>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</si>
  <si>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</si>
  <si>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</si>
  <si>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</si>
  <si>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</si>
  <si>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</si>
  <si>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</si>
  <si>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</si>
  <si>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</si>
  <si>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</si>
  <si>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</si>
  <si>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</si>
  <si>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</si>
  <si>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</si>
  <si>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</si>
  <si>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</si>
  <si>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</si>
  <si>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</si>
  <si>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</si>
  <si>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</si>
  <si>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</si>
  <si>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</si>
  <si>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</si>
  <si>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</si>
  <si>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</si>
  <si>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</si>
  <si>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</si>
  <si>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</si>
  <si>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</si>
  <si>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</si>
  <si>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</si>
  <si>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</si>
  <si>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</si>
  <si>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</si>
  <si>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</si>
  <si>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</si>
  <si>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</si>
  <si>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</si>
  <si>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</si>
  <si>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</si>
  <si>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</si>
  <si>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</si>
  <si>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</si>
  <si>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</si>
  <si>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</si>
  <si>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</si>
  <si>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</si>
  <si>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</si>
  <si>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</si>
  <si>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</si>
  <si>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</si>
  <si>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</si>
  <si>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</si>
  <si>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</si>
  <si>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</si>
  <si>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</si>
  <si>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</si>
  <si>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</si>
  <si>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</si>
  <si>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</si>
  <si>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</si>
  <si>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</si>
  <si>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</si>
  <si>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</si>
  <si>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</si>
  <si>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</si>
  <si>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</si>
  <si>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</si>
  <si>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</si>
  <si>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</si>
  <si>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</si>
  <si>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</si>
  <si>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</si>
  <si>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</si>
  <si>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</si>
  <si>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</si>
  <si>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</si>
  <si>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</si>
  <si>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</si>
  <si>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</si>
  <si>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</si>
  <si>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</si>
  <si>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</si>
  <si>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</si>
  <si>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</si>
  <si>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</si>
  <si>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</si>
  <si>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</si>
  <si>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</si>
  <si>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</si>
  <si>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</si>
  <si>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</si>
  <si>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</si>
  <si>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</si>
  <si>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</si>
  <si>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</si>
  <si>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</si>
  <si>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</si>
  <si>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</si>
  <si>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</si>
  <si>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</si>
  <si>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</si>
  <si>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</si>
  <si>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</si>
  <si>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</si>
  <si>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</si>
  <si>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</si>
  <si>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</si>
  <si>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</si>
  <si>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</si>
  <si>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</si>
  <si>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</si>
  <si>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</si>
  <si>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</si>
  <si>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</si>
  <si>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</si>
  <si>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</si>
  <si>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</si>
  <si>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</si>
  <si>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</si>
  <si>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</si>
  <si>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</si>
  <si>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</si>
  <si>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</si>
  <si>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</si>
  <si>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</si>
  <si>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</si>
  <si>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</si>
  <si>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</si>
  <si>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</si>
  <si>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</si>
  <si>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</si>
  <si>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</si>
  <si>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</si>
  <si>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</si>
  <si>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</si>
  <si>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</si>
  <si>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</si>
  <si>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</si>
  <si>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</si>
  <si>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</si>
  <si>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</si>
  <si>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</si>
  <si>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</si>
  <si>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</si>
  <si>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</si>
  <si>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</si>
  <si>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</si>
  <si>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</si>
  <si>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</si>
  <si>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</si>
  <si>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</si>
  <si>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</si>
  <si>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</si>
  <si>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</si>
  <si>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</si>
  <si>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</si>
  <si>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</si>
  <si>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</si>
  <si>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</si>
  <si>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</si>
  <si>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</si>
  <si>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</si>
  <si>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</si>
  <si>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</si>
  <si>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</si>
  <si>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</si>
  <si>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</si>
  <si>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</si>
  <si>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</si>
  <si>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</si>
  <si>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</si>
  <si>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</si>
  <si>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</si>
  <si>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</si>
  <si>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</si>
  <si>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</si>
  <si>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</si>
  <si>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</si>
  <si>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</si>
  <si>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</si>
  <si>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</si>
  <si>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</si>
  <si>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</si>
  <si>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</si>
  <si>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</si>
  <si>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</si>
  <si>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</si>
  <si>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</si>
  <si>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</si>
  <si>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</si>
  <si>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</si>
  <si>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</si>
  <si>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</si>
  <si>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</si>
  <si>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</si>
  <si>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</si>
  <si>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</si>
  <si>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</si>
  <si>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</si>
  <si>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</si>
  <si>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</si>
  <si>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</si>
  <si>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</si>
  <si>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</si>
  <si>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</si>
  <si>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</si>
  <si>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</si>
  <si>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</si>
  <si>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</si>
  <si>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</si>
  <si>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</si>
  <si>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</si>
  <si>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</si>
  <si>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</si>
  <si>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</si>
  <si>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</si>
  <si>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</si>
  <si>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</si>
  <si>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</si>
  <si>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</si>
  <si>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</si>
  <si>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</si>
  <si>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</si>
  <si>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</si>
  <si>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</si>
  <si>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</si>
  <si>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</si>
  <si>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</si>
  <si>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</si>
  <si>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</si>
  <si>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</si>
  <si>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</si>
  <si>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</si>
  <si>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</si>
  <si>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</si>
  <si>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</si>
  <si>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</si>
  <si>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</si>
  <si>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</si>
  <si>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</si>
  <si>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</si>
  <si>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</si>
  <si>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</si>
  <si>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</si>
  <si>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</si>
  <si>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</si>
  <si>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</si>
  <si>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</si>
  <si>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</si>
  <si>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</si>
  <si>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</si>
  <si>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</si>
  <si>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</si>
  <si>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</si>
  <si>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</si>
  <si>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</si>
  <si>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</si>
  <si>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</si>
  <si>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</si>
  <si>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</si>
  <si>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</si>
  <si>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</si>
  <si>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</si>
  <si>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</si>
  <si>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</si>
  <si>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</si>
  <si>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</si>
  <si>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</si>
  <si>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</si>
  <si>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</si>
  <si>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</si>
  <si>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</si>
  <si>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</si>
  <si>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</si>
  <si>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</si>
  <si>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</si>
  <si>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</si>
  <si>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</si>
  <si>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</si>
  <si>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</si>
  <si>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</si>
  <si>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</si>
  <si>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</si>
  <si>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</si>
  <si>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</si>
  <si>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</si>
  <si>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</si>
  <si>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</si>
  <si>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</si>
  <si>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</si>
  <si>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</si>
  <si>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</si>
  <si>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</si>
  <si>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</si>
  <si>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</si>
  <si>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</si>
  <si>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</si>
  <si>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</si>
  <si>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</si>
  <si>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</si>
  <si>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</si>
  <si>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</si>
  <si>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</si>
  <si>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</si>
  <si>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</si>
  <si>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</si>
  <si>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</si>
  <si>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</si>
  <si>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</si>
  <si>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</si>
  <si>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</si>
  <si>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</si>
  <si>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</si>
  <si>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</si>
  <si>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</si>
  <si>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</si>
  <si>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</si>
  <si>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</si>
  <si>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</si>
  <si>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</si>
  <si>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</si>
  <si>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</si>
  <si>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</si>
  <si>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</si>
  <si>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</si>
  <si>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</si>
  <si>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</si>
  <si>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</si>
  <si>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</si>
  <si>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</si>
  <si>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</si>
  <si>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</si>
  <si>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</si>
  <si>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</si>
  <si>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</si>
  <si>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</si>
  <si>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</si>
  <si>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</si>
  <si>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</si>
  <si>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</si>
  <si>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</si>
  <si>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</si>
  <si>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</si>
  <si>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</si>
  <si>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</si>
  <si>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</si>
  <si>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</si>
  <si>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</si>
  <si>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</si>
  <si>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</si>
  <si>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</si>
  <si>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</si>
  <si>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</si>
  <si>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</si>
  <si>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</si>
  <si>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</si>
  <si>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</si>
  <si>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</si>
  <si>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</si>
  <si>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</si>
  <si>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</si>
  <si>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</si>
  <si>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</si>
  <si>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</si>
  <si>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</si>
  <si>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</si>
  <si>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</si>
  <si>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</si>
  <si>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</si>
  <si>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</si>
  <si>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</si>
  <si>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</si>
  <si>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</si>
  <si>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</si>
  <si>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</si>
  <si>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</si>
  <si>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</si>
  <si>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</si>
  <si>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</si>
  <si>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</si>
  <si>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</si>
  <si>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</si>
  <si>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</si>
  <si>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</si>
  <si>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</si>
  <si>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</si>
  <si>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</si>
  <si>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</si>
  <si>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</si>
  <si>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</si>
  <si>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</si>
  <si>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</si>
  <si>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</si>
  <si>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</si>
  <si>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</si>
  <si>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</si>
  <si>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</si>
  <si>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</si>
  <si>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</si>
  <si>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</si>
  <si>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</si>
  <si>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</si>
  <si>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</si>
  <si>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</si>
  <si>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</si>
  <si>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</si>
  <si>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</si>
  <si>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</si>
  <si>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</si>
  <si>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</si>
  <si>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</si>
  <si>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</si>
  <si>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</si>
  <si>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</si>
  <si>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</si>
  <si>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</si>
  <si>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</si>
  <si>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</si>
  <si>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</si>
  <si>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</si>
  <si>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</si>
  <si>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</si>
  <si>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</si>
  <si>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</si>
  <si>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</si>
  <si>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</si>
  <si>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</si>
  <si>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</si>
  <si>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</si>
  <si>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</si>
  <si>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</si>
  <si>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</si>
  <si>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</si>
  <si>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</si>
  <si>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</si>
  <si>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</si>
  <si>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</si>
  <si>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</si>
  <si>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</si>
  <si>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</si>
  <si>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</si>
  <si>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</si>
  <si>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</si>
  <si>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</si>
  <si>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</si>
  <si>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</si>
  <si>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</si>
  <si>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</si>
  <si>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</si>
  <si>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</si>
  <si>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</si>
  <si>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</si>
  <si>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</si>
  <si>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</si>
  <si>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</si>
  <si>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</si>
  <si>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</si>
  <si>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</si>
  <si>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</si>
  <si>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</si>
  <si>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</si>
  <si>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</si>
  <si>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</si>
  <si>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</si>
  <si>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</si>
  <si>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</si>
  <si>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</si>
  <si>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</si>
  <si>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</si>
  <si>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</si>
  <si>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</si>
  <si>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</si>
  <si>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</si>
  <si>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</si>
  <si>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</si>
  <si>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</si>
  <si>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</si>
  <si>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</si>
  <si>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</si>
  <si>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</si>
  <si>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</si>
  <si>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</si>
  <si>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</si>
  <si>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</si>
  <si>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</si>
  <si>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</si>
  <si>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</si>
  <si>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</si>
  <si>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</si>
  <si>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</si>
  <si>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</si>
  <si>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</si>
  <si>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</si>
  <si>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</si>
  <si>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</si>
  <si>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</si>
  <si>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</si>
  <si>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</si>
  <si>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</si>
  <si>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</si>
  <si>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</si>
  <si>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</si>
  <si>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</si>
  <si>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</si>
  <si>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</si>
  <si>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</si>
  <si>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</si>
  <si>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</si>
  <si>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</si>
  <si>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</si>
  <si>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</si>
  <si>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</si>
  <si>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</si>
  <si>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</si>
  <si>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</si>
  <si>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</si>
  <si>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</si>
  <si>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</si>
  <si>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</si>
  <si>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</si>
  <si>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</si>
  <si>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</si>
  <si>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</si>
  <si>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</si>
  <si>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</si>
  <si>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</si>
  <si>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</si>
  <si>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</si>
  <si>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</si>
  <si>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</si>
  <si>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</si>
  <si>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</si>
  <si>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</si>
  <si>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</si>
  <si>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</si>
  <si>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</si>
  <si>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</si>
  <si>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</si>
  <si>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</si>
  <si>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</si>
  <si>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</si>
  <si>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</si>
  <si>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</si>
  <si>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</si>
  <si>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</si>
  <si>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</si>
  <si>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</si>
  <si>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</si>
  <si>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</si>
  <si>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</si>
  <si>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</si>
  <si>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</si>
  <si>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</si>
  <si>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</si>
  <si>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</si>
  <si>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</si>
  <si>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</si>
  <si>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</si>
  <si>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</si>
  <si>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</si>
  <si>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</si>
  <si>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</si>
  <si>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</si>
  <si>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</si>
  <si>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</si>
  <si>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</si>
  <si>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</si>
  <si>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</si>
  <si>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</si>
  <si>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</si>
  <si>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</si>
  <si>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</si>
  <si>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</si>
  <si>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</si>
  <si>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</si>
  <si>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</si>
  <si>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</si>
  <si>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</si>
  <si>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</si>
  <si>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</si>
  <si>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</si>
  <si>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</si>
  <si>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</si>
  <si>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</si>
  <si>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</si>
  <si>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</si>
  <si>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</si>
  <si>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</si>
  <si>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</si>
  <si>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</si>
  <si>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</si>
  <si>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</si>
  <si>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</si>
  <si>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</si>
  <si>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</si>
  <si>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</si>
  <si>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</si>
  <si>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</si>
  <si>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</si>
  <si>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</si>
  <si>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</si>
  <si>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</si>
  <si>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</si>
  <si>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</si>
  <si>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</si>
  <si>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</si>
  <si>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</si>
  <si>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</si>
  <si>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</si>
  <si>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</si>
  <si>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</si>
  <si>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</si>
  <si>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</si>
  <si>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</si>
  <si>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</si>
  <si>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</si>
  <si>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</si>
  <si>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</si>
  <si>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</si>
  <si>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</si>
  <si>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</si>
  <si>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</si>
  <si>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</si>
  <si>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</si>
  <si>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</si>
  <si>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</si>
  <si>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</si>
  <si>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</si>
  <si>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</si>
  <si>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</si>
  <si>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</si>
  <si>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</si>
  <si>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</si>
  <si>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</si>
  <si>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</si>
  <si>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</si>
  <si>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</si>
  <si>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</si>
  <si>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</si>
  <si>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</si>
  <si>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</si>
  <si>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</si>
  <si>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</si>
  <si>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</si>
  <si>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</si>
  <si>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</si>
  <si>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</si>
  <si>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</si>
  <si>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</si>
  <si>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</si>
  <si>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</si>
  <si>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</si>
  <si>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</si>
  <si>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</si>
  <si>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</si>
  <si>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</si>
  <si>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</si>
  <si>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</si>
  <si>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</si>
  <si>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</si>
  <si>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</si>
  <si>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</si>
  <si>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</si>
  <si>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</si>
  <si>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</si>
  <si>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</si>
  <si>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</si>
  <si>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</si>
  <si>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</si>
  <si>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</si>
  <si>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</si>
  <si>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</si>
  <si>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</si>
  <si>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</si>
  <si>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</si>
  <si>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</si>
  <si>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</si>
  <si>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</si>
  <si>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</si>
  <si>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</si>
  <si>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</si>
  <si>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</si>
  <si>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</si>
  <si>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</si>
  <si>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</si>
  <si>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</si>
  <si>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</si>
  <si>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</si>
  <si>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</si>
  <si>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</si>
  <si>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</si>
  <si>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</si>
  <si>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</si>
  <si>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</si>
  <si>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</si>
  <si>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</si>
  <si>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</si>
  <si>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</si>
  <si>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</si>
  <si>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</si>
  <si>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</si>
  <si>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</si>
  <si>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</si>
  <si>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</si>
  <si>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</si>
  <si>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</si>
  <si>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</si>
  <si>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</si>
  <si>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</si>
  <si>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</si>
  <si>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</si>
  <si>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</si>
  <si>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</si>
  <si>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</si>
  <si>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</si>
  <si>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</si>
  <si>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</si>
  <si>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</si>
  <si>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</si>
  <si>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</si>
  <si>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</si>
  <si>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</si>
  <si>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</si>
  <si>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</si>
  <si>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</si>
  <si>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</si>
  <si>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</si>
  <si>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</si>
  <si>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</si>
  <si>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</si>
  <si>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</si>
  <si>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</si>
  <si>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</si>
  <si>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</si>
  <si>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</si>
  <si>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</si>
  <si>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</si>
  <si>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</si>
  <si>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</si>
  <si>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</si>
  <si>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</si>
  <si>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</si>
  <si>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</si>
  <si>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</si>
  <si>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</si>
  <si>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</si>
  <si>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</si>
  <si>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</si>
  <si>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</si>
  <si>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</si>
  <si>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</si>
  <si>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</si>
  <si>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</si>
  <si>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</si>
  <si>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</si>
  <si>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</si>
  <si>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</si>
  <si>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</si>
  <si>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</si>
  <si>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</si>
  <si>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</si>
  <si>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</si>
  <si>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</si>
  <si>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</si>
  <si>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</si>
  <si>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</si>
  <si>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</si>
  <si>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</si>
  <si>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</si>
  <si>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</si>
  <si>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</si>
  <si>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</si>
  <si>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</si>
  <si>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</si>
  <si>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</si>
  <si>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</si>
  <si>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</si>
  <si>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</si>
  <si>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</si>
  <si>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</si>
  <si>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</si>
  <si>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</si>
  <si>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</si>
  <si>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</si>
  <si>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</si>
  <si>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</si>
  <si>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</si>
  <si>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</si>
  <si>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</si>
  <si>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</si>
  <si>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</si>
  <si>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</si>
  <si>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</si>
  <si>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</si>
  <si>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</si>
  <si>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</si>
  <si>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</si>
  <si>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</si>
  <si>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</si>
  <si>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</si>
  <si>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</si>
  <si>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</si>
  <si>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</si>
  <si>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</si>
  <si>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</si>
  <si>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</si>
  <si>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</si>
  <si>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</si>
  <si>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</si>
  <si>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</si>
  <si>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</si>
  <si>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</si>
  <si>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</si>
  <si>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</si>
  <si>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</si>
  <si>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</si>
  <si>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</si>
  <si>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</si>
  <si>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</si>
  <si>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</si>
  <si>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</si>
  <si>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</si>
  <si>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</si>
  <si>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</si>
  <si>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</si>
  <si>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</si>
  <si>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</si>
  <si>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</si>
  <si>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</si>
  <si>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</si>
  <si>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</si>
  <si>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</si>
  <si>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</si>
  <si>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</si>
  <si>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</si>
  <si>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</si>
  <si>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</si>
  <si>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</si>
  <si>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</si>
  <si>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</si>
  <si>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</si>
  <si>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</si>
  <si>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</si>
  <si>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</si>
  <si>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</si>
  <si>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</si>
  <si>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</si>
  <si>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</si>
  <si>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</si>
  <si>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</si>
  <si>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</si>
  <si>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</si>
  <si>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</si>
  <si>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</si>
  <si>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</si>
  <si>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</si>
  <si>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</si>
  <si>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</si>
  <si>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</si>
  <si>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</si>
  <si>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</si>
  <si>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</si>
  <si>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</si>
  <si>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</si>
  <si>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</si>
  <si>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</si>
  <si>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</si>
  <si>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</si>
  <si>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</si>
  <si>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</si>
  <si>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</si>
  <si>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</si>
  <si>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</si>
  <si>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</si>
  <si>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</si>
  <si>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</si>
  <si>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</si>
  <si>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</si>
  <si>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</si>
  <si>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</si>
  <si>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</si>
  <si>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</si>
  <si>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</si>
  <si>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</si>
  <si>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</si>
  <si>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</si>
  <si>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</si>
  <si>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</si>
  <si>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</si>
  <si>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</si>
  <si>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</si>
  <si>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</si>
  <si>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</si>
  <si>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</si>
  <si>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</si>
  <si>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</si>
  <si>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</si>
  <si>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</si>
  <si>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</si>
  <si>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</si>
  <si>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</si>
  <si>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</si>
  <si>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</si>
  <si>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</si>
  <si>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</si>
  <si>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</si>
  <si>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</si>
  <si>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</si>
  <si>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</si>
  <si>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</si>
  <si>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</si>
  <si>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</si>
  <si>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</si>
  <si>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</si>
  <si>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</si>
  <si>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</si>
  <si>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</si>
  <si>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</si>
  <si>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</si>
  <si>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</si>
  <si>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</si>
  <si>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</si>
  <si>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</si>
  <si>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</si>
  <si>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</si>
  <si>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</si>
  <si>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</si>
  <si>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</si>
  <si>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</si>
  <si>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</si>
  <si>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</si>
  <si>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</si>
  <si>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</si>
  <si>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</si>
  <si>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</si>
  <si>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</si>
  <si>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</si>
  <si>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</si>
  <si>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</si>
  <si>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</si>
  <si>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</si>
  <si>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</si>
  <si>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</si>
  <si>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</si>
  <si>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</si>
  <si>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</si>
  <si>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</si>
  <si>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</si>
  <si>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</si>
  <si>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</si>
  <si>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</si>
  <si>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</si>
  <si>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</si>
  <si>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</si>
  <si>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</si>
  <si>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</si>
  <si>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</si>
  <si>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</si>
  <si>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</si>
  <si>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</si>
  <si>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</si>
  <si>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</si>
  <si>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</si>
  <si>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</si>
  <si>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</si>
  <si>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</si>
  <si>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</si>
  <si>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</si>
  <si>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</si>
  <si>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</si>
  <si>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</si>
  <si>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</si>
  <si>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</si>
  <si>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</si>
  <si>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</si>
  <si>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</si>
  <si>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</si>
  <si>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</si>
  <si>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</si>
  <si>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</si>
  <si>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</si>
  <si>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</si>
  <si>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</si>
  <si>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</si>
  <si>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</si>
  <si>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</si>
  <si>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</si>
  <si>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</si>
  <si>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</si>
  <si>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</si>
  <si>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</si>
  <si>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</si>
  <si>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</si>
  <si>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</si>
  <si>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</si>
  <si>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</si>
  <si>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</si>
  <si>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</si>
  <si>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</si>
  <si>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</si>
  <si>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</si>
  <si>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</si>
  <si>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</si>
  <si>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</si>
  <si>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</si>
  <si>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</si>
  <si>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</si>
  <si>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</si>
  <si>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</si>
  <si>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</si>
  <si>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</si>
  <si>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</si>
  <si>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</si>
  <si>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</si>
  <si>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</si>
  <si>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</si>
  <si>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</si>
  <si>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</si>
  <si>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</si>
  <si>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</si>
  <si>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</si>
  <si>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</si>
  <si>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</si>
  <si>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</si>
  <si>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</si>
  <si>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</si>
  <si>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</si>
  <si>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</si>
  <si>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</si>
  <si>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</si>
  <si>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</si>
  <si>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</si>
  <si>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</si>
  <si>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</si>
  <si>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</si>
  <si>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</si>
  <si>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</si>
  <si>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</si>
  <si>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</si>
  <si>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</si>
  <si>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</si>
  <si>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</si>
  <si>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</si>
  <si>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</si>
  <si>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</si>
  <si>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</si>
  <si>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</si>
  <si>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</si>
  <si>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</si>
  <si>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</si>
  <si>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</si>
  <si>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</si>
  <si>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</si>
  <si>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</si>
  <si>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</si>
  <si>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</si>
  <si>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</si>
  <si>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</si>
  <si>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</si>
  <si>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</si>
  <si>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</si>
  <si>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</si>
  <si>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</si>
  <si>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</si>
  <si>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</si>
  <si>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</si>
  <si>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</si>
  <si>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</si>
  <si>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</si>
  <si>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</si>
  <si>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</si>
  <si>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</si>
  <si>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</si>
  <si>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</si>
  <si>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</si>
  <si>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</si>
  <si>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</si>
  <si>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</si>
  <si>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</si>
  <si>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</si>
  <si>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</si>
  <si>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</si>
  <si>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</si>
  <si>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</si>
  <si>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</si>
  <si>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</si>
  <si>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</si>
  <si>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</si>
  <si>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</si>
  <si>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</si>
  <si>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</si>
  <si>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</si>
  <si>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</si>
  <si>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</si>
  <si>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</si>
  <si>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</si>
  <si>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</si>
  <si>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</si>
  <si>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</si>
  <si>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</si>
  <si>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</si>
  <si>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</si>
  <si>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</si>
  <si>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</si>
  <si>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</si>
  <si>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</si>
  <si>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</si>
  <si>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</si>
  <si>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</si>
  <si>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</si>
  <si>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</si>
  <si>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</si>
  <si>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</si>
  <si>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</si>
  <si>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</si>
  <si>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</si>
  <si>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</si>
  <si>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</si>
  <si>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</si>
  <si>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</si>
  <si>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</si>
  <si>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</si>
  <si>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</si>
  <si>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</si>
  <si>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</si>
  <si>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</si>
  <si>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</si>
  <si>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</si>
  <si>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</si>
  <si>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</si>
  <si>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</si>
  <si>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</si>
  <si>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</si>
  <si>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</si>
  <si>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</si>
  <si>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</si>
  <si>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</si>
  <si>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</si>
  <si>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</si>
  <si>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</si>
  <si>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</si>
  <si>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</si>
  <si>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</si>
  <si>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</si>
  <si>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</si>
  <si>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</si>
  <si>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</si>
  <si>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</si>
  <si>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</si>
  <si>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</si>
  <si>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</si>
  <si>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</si>
  <si>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</si>
  <si>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</si>
  <si>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</si>
  <si>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</si>
  <si>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</si>
  <si>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</si>
  <si>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</si>
  <si>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</si>
  <si>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</si>
  <si>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</si>
  <si>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</si>
  <si>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</si>
  <si>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</si>
  <si>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</si>
  <si>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</si>
  <si>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</si>
  <si>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</si>
  <si>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</si>
  <si>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</si>
  <si>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</si>
  <si>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</si>
  <si>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</si>
  <si>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</si>
  <si>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</si>
  <si>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</si>
  <si>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</si>
  <si>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</si>
  <si>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</si>
  <si>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</si>
  <si>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</si>
  <si>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</si>
  <si>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</si>
  <si>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</si>
  <si>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</si>
  <si>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</si>
  <si>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</si>
  <si>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</si>
  <si>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</si>
  <si>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</si>
  <si>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</si>
  <si>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</si>
  <si>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</si>
  <si>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</si>
  <si>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</si>
  <si>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</si>
  <si>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</si>
  <si>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</si>
  <si>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</si>
  <si>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</si>
  <si>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</si>
  <si>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</si>
  <si>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</si>
  <si>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</si>
  <si>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</si>
  <si>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</si>
  <si>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</si>
  <si>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</si>
  <si>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</si>
  <si>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</si>
  <si>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</si>
  <si>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</si>
  <si>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</si>
  <si>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</si>
  <si>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</si>
  <si>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</si>
  <si>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</si>
  <si>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</si>
  <si>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</si>
  <si>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</si>
  <si>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</si>
  <si>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</si>
  <si>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</si>
  <si>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</si>
  <si>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</si>
  <si>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</si>
  <si>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</si>
  <si>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</si>
  <si>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</si>
  <si>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</si>
  <si>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</si>
  <si>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</si>
  <si>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</si>
  <si>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</si>
  <si>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</si>
  <si>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</si>
  <si>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</si>
  <si>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</si>
  <si>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</si>
  <si>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</si>
  <si>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</si>
  <si>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</si>
  <si>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</si>
  <si>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</si>
  <si>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</si>
  <si>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</si>
  <si>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</si>
  <si>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</si>
  <si>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</si>
  <si>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</si>
  <si>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</si>
  <si>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</si>
  <si>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</si>
  <si>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</si>
  <si>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</si>
  <si>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</si>
  <si>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</si>
  <si>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</si>
  <si>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</si>
  <si>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</si>
  <si>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</si>
  <si>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</si>
  <si>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</si>
  <si>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</si>
  <si>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</si>
  <si>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</si>
  <si>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</si>
  <si>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</si>
  <si>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</si>
  <si>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</si>
  <si>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</si>
  <si>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</si>
  <si>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</si>
  <si>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</si>
  <si>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</si>
  <si>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</si>
  <si>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</si>
  <si>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</si>
  <si>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</si>
  <si>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</si>
  <si>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</si>
  <si>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</si>
  <si>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</si>
  <si>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</si>
  <si>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</si>
  <si>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</si>
  <si>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</si>
  <si>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</si>
  <si>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</si>
  <si>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</si>
  <si>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</si>
  <si>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</si>
  <si>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</si>
  <si>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</si>
  <si>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</si>
  <si>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</si>
  <si>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</si>
  <si>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</si>
  <si>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</si>
  <si>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</si>
  <si>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</si>
  <si>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</si>
  <si>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</si>
  <si>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</si>
  <si>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</si>
  <si>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</si>
  <si>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</si>
  <si>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</si>
  <si>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</si>
  <si>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</si>
  <si>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</si>
  <si>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</si>
  <si>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</si>
  <si>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</si>
  <si>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</si>
  <si>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</si>
  <si>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</si>
  <si>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</si>
  <si>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</si>
  <si>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</si>
  <si>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</si>
  <si>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</si>
  <si>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</si>
  <si>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</si>
  <si>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</si>
  <si>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</si>
  <si>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</si>
  <si>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</si>
  <si>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</si>
  <si>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</si>
  <si>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</si>
  <si>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</si>
  <si>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</si>
  <si>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</si>
  <si>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</si>
  <si>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</si>
  <si>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</si>
  <si>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</si>
  <si>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</si>
  <si>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</si>
  <si>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</si>
  <si>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</si>
  <si>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</si>
  <si>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</si>
  <si>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</si>
  <si>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</si>
  <si>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</si>
  <si>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</si>
  <si>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</si>
  <si>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</si>
  <si>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</si>
  <si>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</si>
  <si>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</si>
  <si>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</si>
  <si>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</si>
  <si>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</si>
  <si>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</si>
  <si>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</si>
  <si>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</si>
  <si>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</si>
  <si>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</si>
  <si>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</si>
  <si>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</si>
  <si>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</si>
  <si>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</si>
  <si>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</si>
  <si>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</si>
  <si>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</si>
  <si>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</si>
  <si>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</si>
  <si>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</si>
  <si>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</si>
  <si>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</si>
  <si>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</si>
  <si>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</si>
  <si>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</si>
  <si>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</si>
  <si>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</si>
  <si>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</si>
  <si>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</si>
  <si>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</si>
  <si>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</si>
  <si>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</si>
  <si>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</si>
  <si>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</si>
  <si>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</si>
  <si>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</si>
  <si>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</si>
  <si>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</si>
  <si>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</si>
  <si>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</si>
  <si>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</si>
  <si>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</si>
  <si>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</si>
  <si>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</si>
  <si>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</si>
  <si>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</si>
  <si>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</si>
  <si>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</si>
  <si>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</si>
  <si>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</si>
  <si>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</si>
  <si>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</si>
  <si>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</si>
  <si>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</si>
  <si>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</si>
  <si>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</si>
  <si>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</si>
  <si>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</si>
  <si>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</si>
  <si>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</si>
  <si>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</si>
  <si>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</si>
  <si>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</si>
  <si>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</si>
  <si>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</si>
  <si>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</si>
  <si>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</si>
  <si>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</si>
  <si>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</si>
  <si>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</si>
  <si>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</si>
  <si>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</si>
  <si>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</si>
  <si>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</si>
  <si>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</si>
  <si>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</si>
  <si>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</si>
  <si>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</si>
  <si>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</si>
  <si>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</si>
  <si>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</si>
  <si>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</si>
  <si>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</si>
  <si>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</si>
  <si>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</si>
  <si>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</si>
  <si>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</si>
  <si>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</si>
  <si>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</si>
  <si>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</si>
  <si>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</si>
  <si>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</si>
  <si>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</si>
  <si>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</si>
  <si>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</si>
  <si>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</si>
  <si>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</si>
  <si>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</si>
  <si>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</si>
  <si>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</si>
  <si>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</si>
  <si>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</si>
  <si>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</si>
  <si>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</si>
  <si>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</si>
  <si>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</si>
  <si>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</si>
  <si>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</si>
  <si>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</si>
  <si>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</si>
  <si>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</si>
  <si>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</si>
  <si>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</si>
  <si>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</si>
  <si>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</si>
  <si>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</si>
  <si>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</si>
  <si>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</si>
  <si>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</si>
  <si>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</si>
  <si>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</si>
  <si>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</si>
  <si>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</si>
  <si>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</si>
  <si>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</si>
  <si>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</si>
  <si>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</si>
  <si>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</si>
  <si>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</si>
  <si>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</si>
  <si>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</si>
  <si>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</si>
  <si>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</si>
  <si>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</si>
  <si>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</si>
  <si>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</si>
  <si>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</si>
  <si>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</si>
  <si>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</si>
  <si>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</si>
  <si>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</si>
  <si>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</si>
  <si>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</si>
  <si>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</si>
  <si>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</si>
  <si>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</si>
  <si>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</si>
  <si>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</si>
  <si>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</si>
  <si>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</si>
  <si>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</si>
  <si>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</si>
  <si>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</si>
  <si>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</si>
  <si>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</si>
  <si>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</si>
  <si>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</si>
  <si>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</si>
  <si>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</si>
  <si>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</si>
  <si>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</si>
  <si>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</si>
  <si>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</si>
  <si>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</si>
  <si>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</si>
  <si>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</si>
  <si>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</si>
  <si>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</si>
  <si>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</si>
  <si>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</si>
  <si>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</si>
  <si>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</si>
  <si>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</si>
  <si>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</si>
  <si>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</si>
  <si>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</si>
  <si>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</si>
  <si>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</si>
  <si>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</si>
  <si>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</si>
  <si>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</si>
  <si>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</si>
  <si>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</si>
  <si>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</si>
  <si>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</si>
  <si>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</si>
  <si>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</si>
  <si>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</si>
  <si>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</si>
  <si>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</si>
  <si>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</si>
  <si>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</si>
  <si>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</si>
  <si>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</si>
  <si>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</si>
  <si>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</si>
  <si>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</si>
  <si>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</si>
  <si>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</si>
  <si>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</si>
  <si>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</si>
  <si>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</si>
  <si>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</si>
  <si>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</si>
  <si>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</si>
  <si>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</si>
  <si>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</si>
  <si>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</si>
  <si>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</si>
  <si>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</si>
  <si>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</si>
  <si>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</si>
  <si>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</si>
  <si>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</si>
  <si>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</si>
  <si>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</si>
  <si>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</si>
  <si>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</si>
  <si>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</si>
  <si>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</si>
  <si>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</si>
  <si>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</si>
  <si>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</si>
  <si>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</si>
  <si>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</si>
  <si>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</si>
  <si>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</si>
  <si>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</si>
  <si>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</si>
  <si>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</si>
  <si>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</si>
  <si>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</si>
  <si>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</si>
  <si>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</si>
  <si>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</si>
  <si>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</si>
  <si>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</si>
  <si>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</si>
  <si>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</si>
  <si>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</si>
  <si>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</si>
  <si>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</si>
  <si>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</si>
  <si>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</si>
  <si>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</si>
  <si>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</si>
  <si>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</si>
  <si>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</si>
  <si>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</si>
  <si>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</si>
  <si>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</si>
  <si>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</si>
  <si>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</si>
  <si>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</si>
  <si>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</si>
  <si>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</si>
  <si>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</si>
  <si>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</si>
  <si>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</si>
  <si>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</si>
  <si>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</si>
  <si>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</si>
  <si>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</si>
  <si>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</si>
  <si>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</si>
  <si>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</si>
  <si>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</si>
  <si>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</si>
  <si>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</si>
  <si>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</si>
  <si>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</si>
  <si>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</si>
  <si>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</si>
  <si>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</si>
  <si>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</si>
  <si>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</si>
  <si>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</si>
  <si>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</si>
  <si>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</si>
  <si>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</si>
  <si>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</si>
  <si>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</si>
  <si>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</si>
  <si>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</si>
  <si>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</si>
  <si>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</si>
  <si>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</si>
  <si>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</si>
  <si>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</si>
  <si>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</si>
  <si>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</si>
  <si>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</si>
  <si>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</si>
  <si>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</si>
  <si>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</si>
  <si>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</si>
  <si>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</si>
  <si>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</si>
  <si>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</si>
  <si>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</si>
  <si>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</si>
  <si>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</si>
  <si>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</si>
  <si>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</si>
  <si>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</si>
  <si>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</si>
  <si>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</si>
  <si>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</si>
  <si>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</si>
  <si>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</si>
  <si>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</si>
  <si>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</si>
  <si>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</si>
  <si>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</si>
  <si>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</si>
  <si>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</si>
  <si>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</si>
  <si>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</si>
  <si>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</si>
  <si>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</si>
  <si>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</si>
  <si>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</si>
  <si>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</si>
  <si>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</si>
  <si>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</si>
  <si>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</si>
  <si>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</si>
  <si>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</si>
  <si>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</si>
  <si>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</si>
  <si>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</si>
  <si>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</si>
  <si>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</si>
  <si>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</si>
  <si>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</si>
  <si>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</si>
  <si>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</si>
  <si>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</si>
  <si>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</si>
  <si>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</si>
  <si>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</si>
  <si>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</si>
  <si>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</si>
  <si>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</si>
  <si>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</si>
  <si>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</si>
  <si>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</si>
  <si>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</si>
  <si>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</si>
  <si>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</si>
  <si>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</si>
  <si>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</si>
  <si>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</si>
  <si>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</si>
  <si>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</si>
  <si>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</si>
  <si>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</si>
  <si>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</si>
  <si>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</si>
  <si>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</si>
  <si>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</si>
  <si>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</si>
  <si>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</si>
  <si>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</si>
  <si>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</si>
  <si>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</si>
  <si>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</si>
  <si>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</si>
  <si>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</si>
  <si>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</si>
  <si>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</si>
  <si>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</si>
  <si>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</si>
  <si>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</si>
  <si>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</si>
  <si>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</si>
  <si>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</si>
  <si>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</si>
  <si>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</si>
  <si>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</si>
  <si>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</si>
  <si>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</si>
  <si>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</si>
  <si>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</si>
  <si>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</si>
  <si>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</si>
  <si>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</si>
  <si>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</si>
  <si>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</si>
  <si>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</si>
  <si>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</si>
  <si>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</si>
  <si>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</si>
  <si>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</si>
  <si>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</si>
  <si>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</si>
  <si>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</si>
  <si>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</si>
  <si>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</si>
  <si>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</si>
  <si>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</si>
  <si>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</si>
  <si>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</si>
  <si>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</si>
  <si>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</si>
  <si>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</si>
  <si>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</si>
  <si>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</si>
  <si>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</si>
  <si>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</si>
  <si>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</si>
  <si>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</si>
  <si>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</si>
  <si>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</si>
  <si>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</si>
  <si>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</si>
  <si>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</si>
  <si>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</si>
  <si>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</si>
  <si>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</si>
  <si>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</si>
  <si>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</si>
  <si>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</si>
  <si>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</si>
  <si>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</si>
  <si>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</si>
  <si>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</si>
  <si>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</si>
  <si>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</si>
  <si>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</si>
  <si>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</si>
  <si>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</si>
  <si>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</si>
  <si>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</si>
  <si>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</si>
  <si>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</si>
  <si>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</si>
  <si>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</si>
  <si>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</si>
  <si>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</si>
  <si>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</si>
  <si>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</si>
  <si>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</si>
  <si>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</si>
  <si>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</si>
  <si>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</si>
  <si>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</si>
  <si>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</si>
  <si>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</si>
  <si>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</si>
  <si>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</si>
  <si>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</si>
  <si>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</si>
  <si>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</si>
  <si>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</si>
  <si>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</si>
  <si>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</si>
  <si>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</si>
  <si>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</si>
  <si>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</si>
  <si>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</si>
  <si>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</si>
  <si>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</si>
  <si>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</si>
  <si>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</si>
  <si>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</si>
  <si>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</si>
  <si>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</si>
  <si>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</si>
  <si>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</si>
  <si>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</si>
  <si>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</si>
  <si>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</si>
  <si>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</si>
  <si>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</si>
  <si>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</si>
  <si>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</si>
  <si>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</si>
  <si>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</si>
  <si>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</si>
  <si>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</si>
  <si>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</si>
  <si>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</si>
  <si>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</si>
  <si>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</si>
  <si>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</si>
  <si>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</si>
  <si>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</si>
  <si>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</si>
  <si>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</si>
  <si>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</si>
  <si>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</si>
  <si>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</si>
  <si>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</si>
  <si>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</si>
  <si>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</si>
  <si>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</si>
  <si>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</si>
  <si>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</si>
  <si>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</si>
  <si>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</si>
  <si>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</si>
  <si>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</si>
  <si>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</si>
  <si>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</si>
  <si>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</si>
  <si>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</si>
  <si>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</si>
  <si>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</si>
  <si>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</si>
  <si>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</si>
  <si>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</si>
  <si>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</si>
  <si>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</si>
  <si>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</si>
  <si>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</si>
  <si>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</si>
  <si>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</si>
  <si>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</si>
  <si>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</si>
  <si>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</si>
  <si>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</si>
  <si>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</si>
  <si>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</si>
  <si>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</si>
  <si>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</si>
  <si>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</si>
  <si>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</si>
  <si>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</si>
  <si>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</si>
  <si>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</si>
  <si>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</si>
  <si>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</si>
  <si>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</si>
  <si>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</si>
  <si>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</si>
  <si>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</si>
  <si>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</si>
  <si>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</si>
  <si>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</si>
  <si>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</si>
  <si>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</si>
  <si>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</si>
  <si>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</si>
  <si>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</si>
  <si>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</si>
  <si>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</si>
  <si>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</si>
  <si>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</si>
  <si>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</si>
  <si>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</si>
  <si>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</si>
  <si>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</si>
  <si>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</si>
  <si>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</si>
  <si>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</si>
  <si>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</si>
  <si>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</si>
  <si>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</si>
  <si>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</si>
  <si>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</si>
  <si>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</si>
  <si>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</si>
  <si>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</si>
  <si>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</si>
  <si>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</si>
  <si>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</si>
  <si>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</si>
  <si>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</si>
  <si>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</si>
  <si>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</si>
  <si>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</si>
  <si>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</si>
  <si>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</si>
  <si>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</si>
  <si>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</si>
  <si>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</si>
  <si>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</si>
  <si>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</si>
  <si>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</si>
  <si>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</si>
  <si>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</si>
  <si>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</si>
  <si>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</si>
  <si>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</si>
  <si>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</si>
  <si>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</si>
  <si>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</si>
  <si>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</si>
  <si>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</si>
  <si>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</si>
  <si>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</si>
  <si>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</si>
  <si>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</si>
  <si>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</si>
  <si>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</si>
  <si>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</si>
  <si>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</si>
  <si>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</si>
  <si>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</si>
  <si>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</si>
  <si>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</si>
  <si>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</si>
  <si>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</si>
  <si>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</si>
  <si>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</si>
  <si>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</si>
  <si>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</si>
  <si>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</si>
  <si>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</si>
  <si>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</si>
  <si>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</si>
  <si>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</si>
  <si>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</si>
  <si>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</si>
  <si>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</si>
  <si>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</si>
  <si>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</si>
  <si>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</si>
  <si>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</si>
  <si>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</si>
  <si>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</si>
  <si>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</si>
  <si>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</si>
  <si>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</si>
  <si>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</si>
  <si>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</si>
  <si>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</si>
  <si>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</si>
  <si>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</si>
  <si>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</si>
  <si>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</si>
  <si>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</si>
  <si>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</si>
  <si>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</si>
  <si>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</si>
  <si>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</si>
  <si>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</si>
  <si>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</si>
  <si>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</si>
  <si>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</si>
  <si>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</si>
  <si>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</si>
  <si>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</si>
  <si>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</si>
  <si>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</si>
  <si>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</si>
  <si>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</si>
  <si>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</si>
  <si>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</si>
  <si>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</si>
  <si>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</si>
  <si>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</si>
  <si>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</si>
  <si>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</si>
  <si>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</si>
  <si>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</si>
  <si>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</si>
  <si>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</si>
  <si>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</si>
  <si>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</si>
  <si>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</si>
  <si>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</si>
  <si>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</si>
  <si>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</si>
  <si>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</si>
  <si>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</si>
  <si>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</si>
  <si>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</si>
  <si>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</si>
  <si>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</si>
  <si>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</si>
  <si>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</si>
  <si>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</si>
  <si>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</si>
  <si>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</si>
  <si>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</si>
  <si>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</si>
  <si>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</si>
  <si>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</si>
  <si>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</si>
  <si>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</si>
  <si>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</si>
  <si>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</si>
  <si>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</si>
  <si>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</si>
  <si>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</si>
  <si>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</si>
  <si>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</si>
  <si>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</si>
  <si>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</si>
  <si>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</si>
  <si>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</si>
  <si>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</si>
  <si>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</si>
  <si>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</si>
  <si>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</si>
  <si>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</si>
  <si>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</si>
  <si>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</si>
  <si>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</si>
  <si>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</si>
  <si>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</si>
  <si>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</si>
  <si>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</si>
  <si>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</si>
  <si>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</si>
  <si>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</si>
  <si>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</si>
  <si>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</si>
  <si>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</si>
  <si>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</si>
  <si>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</si>
  <si>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</si>
  <si>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</si>
  <si>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</si>
  <si>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</si>
  <si>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</si>
  <si>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</si>
  <si>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</si>
  <si>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</si>
  <si>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</si>
  <si>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</si>
  <si>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</si>
  <si>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</si>
  <si>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</si>
  <si>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</si>
  <si>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</si>
  <si>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</si>
  <si>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</si>
  <si>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</si>
  <si>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</si>
  <si>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</si>
  <si>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</si>
  <si>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</si>
  <si>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</si>
  <si>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</si>
  <si>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</si>
  <si>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</si>
  <si>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</si>
  <si>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</si>
  <si>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</si>
  <si>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</si>
  <si>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</si>
  <si>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</si>
  <si>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</si>
  <si>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</si>
  <si>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</si>
  <si>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</si>
  <si>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</si>
  <si>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</si>
  <si>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</si>
  <si>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</si>
  <si>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</si>
  <si>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</si>
  <si>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</si>
  <si>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</si>
  <si>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</si>
  <si>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</si>
  <si>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</si>
  <si>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</si>
  <si>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</si>
  <si>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</si>
  <si>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</si>
  <si>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</si>
  <si>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</si>
  <si>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</si>
  <si>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</si>
  <si>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</si>
  <si>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</si>
  <si>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</si>
  <si>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</si>
  <si>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</si>
  <si>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</si>
  <si>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</si>
  <si>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</si>
  <si>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</si>
  <si>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</si>
  <si>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</si>
  <si>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</si>
  <si>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</si>
  <si>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</si>
  <si>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</si>
  <si>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</si>
  <si>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</si>
  <si>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</si>
  <si>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</si>
  <si>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</si>
  <si>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</si>
  <si>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</si>
  <si>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</si>
  <si>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</si>
  <si>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</si>
  <si>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</si>
  <si>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</si>
  <si>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</si>
  <si>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</si>
  <si>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</si>
  <si>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</si>
  <si>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</si>
  <si>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</si>
  <si>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</si>
  <si>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</si>
  <si>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</si>
  <si>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</si>
  <si>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</si>
  <si>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</si>
  <si>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</si>
  <si>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</si>
  <si>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</si>
  <si>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</si>
  <si>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</si>
  <si>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</si>
  <si>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</si>
  <si>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</si>
  <si>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</si>
  <si>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</si>
  <si>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</si>
  <si>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</si>
  <si>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</si>
  <si>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</si>
  <si>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</si>
  <si>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</si>
  <si>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</si>
  <si>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</si>
  <si>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</si>
  <si>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</si>
  <si>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</si>
  <si>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</si>
  <si>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</si>
  <si>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</si>
  <si>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</si>
  <si>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</si>
  <si>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</si>
  <si>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</si>
  <si>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</si>
  <si>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</si>
  <si>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</si>
  <si>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</si>
  <si>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</si>
  <si>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</si>
  <si>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</si>
  <si>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</si>
  <si>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</si>
  <si>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</si>
  <si>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</si>
  <si>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</si>
  <si>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</si>
  <si>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</si>
  <si>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</si>
  <si>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</si>
  <si>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</si>
  <si>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</si>
  <si>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</si>
  <si>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</si>
  <si>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</si>
  <si>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</si>
  <si>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</si>
  <si>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</si>
  <si>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</si>
  <si>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</si>
  <si>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</si>
  <si>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</si>
  <si>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</si>
  <si>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</si>
  <si>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</si>
  <si>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</si>
  <si>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</si>
  <si>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</si>
  <si>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</si>
  <si>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</si>
  <si>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</si>
  <si>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</si>
  <si>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</si>
  <si>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</si>
  <si>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</si>
  <si>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</si>
  <si>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</si>
  <si>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</si>
  <si>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</si>
  <si>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</si>
  <si>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</si>
  <si>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</si>
  <si>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</si>
  <si>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</si>
  <si>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</si>
  <si>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</si>
  <si>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</si>
  <si>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</si>
  <si>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</si>
  <si>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</si>
  <si>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</si>
  <si>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</si>
  <si>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</si>
  <si>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</si>
  <si>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</si>
  <si>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</si>
  <si>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</si>
  <si>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</si>
  <si>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</si>
  <si>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</si>
  <si>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</si>
  <si>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</si>
  <si>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</si>
  <si>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</si>
  <si>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</si>
  <si>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</si>
  <si>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</si>
  <si>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</si>
  <si>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</si>
  <si>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</si>
  <si>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</si>
  <si>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</si>
  <si>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</si>
  <si>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</si>
  <si>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</si>
  <si>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</si>
  <si>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</si>
  <si>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</si>
  <si>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</si>
  <si>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</si>
  <si>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</si>
  <si>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</si>
  <si>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</si>
  <si>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</si>
  <si>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</si>
  <si>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</si>
  <si>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</si>
  <si>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</si>
  <si>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</si>
  <si>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</si>
  <si>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</si>
  <si>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</si>
  <si>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</si>
  <si>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</si>
  <si>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</si>
  <si>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</si>
  <si>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</si>
  <si>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</si>
  <si>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</si>
  <si>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</si>
  <si>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</si>
  <si>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</si>
  <si>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</si>
  <si>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</si>
  <si>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</si>
  <si>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</si>
  <si>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</si>
  <si>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</si>
  <si>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</si>
  <si>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</si>
  <si>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</si>
  <si>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</si>
  <si>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</si>
  <si>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</si>
  <si>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</si>
  <si>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</si>
  <si>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</si>
  <si>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</si>
  <si>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</si>
  <si>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</si>
  <si>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</si>
  <si>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</si>
  <si>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</si>
  <si>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</si>
  <si>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</si>
  <si>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</si>
  <si>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</si>
  <si>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</si>
  <si>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</si>
  <si>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</si>
  <si>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</si>
  <si>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</si>
  <si>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</si>
  <si>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</si>
  <si>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</si>
  <si>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</si>
  <si>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</si>
  <si>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</si>
  <si>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</si>
  <si>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</si>
  <si>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</si>
  <si>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</si>
  <si>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</si>
  <si>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</si>
  <si>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</si>
  <si>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</si>
  <si>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</si>
  <si>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</si>
  <si>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</si>
  <si>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</si>
  <si>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</si>
  <si>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</si>
  <si>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</si>
  <si>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</si>
  <si>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</si>
  <si>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</si>
  <si>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</si>
  <si>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</si>
  <si>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</si>
  <si>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</si>
  <si>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</si>
  <si>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</si>
  <si>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</si>
  <si>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</si>
  <si>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</si>
  <si>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</si>
  <si>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</si>
  <si>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</si>
  <si>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</si>
  <si>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</si>
  <si>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</si>
  <si>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</si>
  <si>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</si>
  <si>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</si>
  <si>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</si>
  <si>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</si>
  <si>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</si>
  <si>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</si>
  <si>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</si>
  <si>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</si>
  <si>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</si>
  <si>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</si>
  <si>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</si>
  <si>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</si>
  <si>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</si>
  <si>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</si>
  <si>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</si>
  <si>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</si>
  <si>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</si>
  <si>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</si>
  <si>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</si>
  <si>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</si>
  <si>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</si>
  <si>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</si>
  <si>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</si>
  <si>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</si>
  <si>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</si>
  <si>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</si>
  <si>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</si>
  <si>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</si>
  <si>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</si>
  <si>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</si>
  <si>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</si>
  <si>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</si>
  <si>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</si>
  <si>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</si>
  <si>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</si>
  <si>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</si>
  <si>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</si>
  <si>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</si>
  <si>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</si>
  <si>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</si>
  <si>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</si>
  <si>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</si>
  <si>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</si>
  <si>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</si>
  <si>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</si>
  <si>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</si>
  <si>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</si>
  <si>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</si>
  <si>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</si>
  <si>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</si>
  <si>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</si>
  <si>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</si>
  <si>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</si>
  <si>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</si>
  <si>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</si>
  <si>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</si>
  <si>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</si>
  <si>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</si>
  <si>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</si>
  <si>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</si>
  <si>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</si>
  <si>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</si>
  <si>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</si>
  <si>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</si>
  <si>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</si>
  <si>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</si>
  <si>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</si>
  <si>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</si>
  <si>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</si>
  <si>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</si>
  <si>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</si>
  <si>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</si>
  <si>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</si>
  <si>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</si>
  <si>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</si>
  <si>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</si>
  <si>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</si>
  <si>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</si>
  <si>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</si>
  <si>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</si>
  <si>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</si>
  <si>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</si>
  <si>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</si>
  <si>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</si>
  <si>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</si>
  <si>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</si>
  <si>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</si>
  <si>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</si>
  <si>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</si>
  <si>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</si>
  <si>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</si>
  <si>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</si>
  <si>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</si>
  <si>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</si>
  <si>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</si>
  <si>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</si>
  <si>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</si>
  <si>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</si>
  <si>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</si>
  <si>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</si>
  <si>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</si>
  <si>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</si>
  <si>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</si>
  <si>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</si>
  <si>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</si>
  <si>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</si>
  <si>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</si>
  <si>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</si>
  <si>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</si>
  <si>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</si>
  <si>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</si>
  <si>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</si>
  <si>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</si>
  <si>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</si>
  <si>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</si>
  <si>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</si>
  <si>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</si>
  <si>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</si>
  <si>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</si>
  <si>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</si>
  <si>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</si>
  <si>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</si>
  <si>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</si>
  <si>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</si>
  <si>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</si>
  <si>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</si>
  <si>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</si>
  <si>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</si>
  <si>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</si>
  <si>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</si>
  <si>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</si>
  <si>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</si>
  <si>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</si>
  <si>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</si>
  <si>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</si>
  <si>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</si>
  <si>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</si>
  <si>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</si>
  <si>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</si>
  <si>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</si>
  <si>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</si>
  <si>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</si>
  <si>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</si>
  <si>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</si>
  <si>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</si>
  <si>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</si>
  <si>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</si>
  <si>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</si>
  <si>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</si>
  <si>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</si>
  <si>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</si>
  <si>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</si>
  <si>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</si>
  <si>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</si>
  <si>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</si>
  <si>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</si>
  <si>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</si>
  <si>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</si>
  <si>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</si>
  <si>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</si>
  <si>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</si>
  <si>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</si>
  <si>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</si>
  <si>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</si>
  <si>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</si>
  <si>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</si>
  <si>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</si>
  <si>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</si>
  <si>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</si>
  <si>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</si>
  <si>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</si>
  <si>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</si>
  <si>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</si>
  <si>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</si>
  <si>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</si>
  <si>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</si>
  <si>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</si>
  <si>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</si>
  <si>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</si>
  <si>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</si>
  <si>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</si>
  <si>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</si>
  <si>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</si>
  <si>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</si>
  <si>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</si>
  <si>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</si>
  <si>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</si>
  <si>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</si>
  <si>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</si>
  <si>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</si>
  <si>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</si>
  <si>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</si>
  <si>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</si>
  <si>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</si>
  <si>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</si>
  <si>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</si>
  <si>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</si>
  <si>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</si>
  <si>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</si>
  <si>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</si>
  <si>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</si>
  <si>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</si>
  <si>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</si>
  <si>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</si>
  <si>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</si>
  <si>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</si>
  <si>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</si>
  <si>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</si>
  <si>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</si>
  <si>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</si>
  <si>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</si>
  <si>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</si>
  <si>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</si>
  <si>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</si>
  <si>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</si>
  <si>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</si>
  <si>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</si>
  <si>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</si>
  <si>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</si>
  <si>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</si>
  <si>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</si>
  <si>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</si>
  <si>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</si>
  <si>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</si>
  <si>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</si>
  <si>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</si>
  <si>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</si>
  <si>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</si>
  <si>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</si>
  <si>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</si>
  <si>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</si>
  <si>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</si>
  <si>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</si>
  <si>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</si>
  <si>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</si>
  <si>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</si>
  <si>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</si>
  <si>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</si>
  <si>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</si>
  <si>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</si>
  <si>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</si>
  <si>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</si>
  <si>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</si>
  <si>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</si>
  <si>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</si>
  <si>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</si>
  <si>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</si>
  <si>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</si>
  <si>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</si>
  <si>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</si>
  <si>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</si>
  <si>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</si>
  <si>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</si>
  <si>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</si>
  <si>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</si>
  <si>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</si>
  <si>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</si>
  <si>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</si>
  <si>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</si>
  <si>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</si>
  <si>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</si>
  <si>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</si>
  <si>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</si>
  <si>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</si>
  <si>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</si>
  <si>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</si>
  <si>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</si>
  <si>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</si>
  <si>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</si>
  <si>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</si>
  <si>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</si>
  <si>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</si>
  <si>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</si>
  <si>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</si>
  <si>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</si>
  <si>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</si>
  <si>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</si>
  <si>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</si>
  <si>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</si>
  <si>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</si>
  <si>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</si>
  <si>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</si>
  <si>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</si>
  <si>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</si>
  <si>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</si>
  <si>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</si>
  <si>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</si>
  <si>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</si>
  <si>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</si>
  <si>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</si>
  <si>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</si>
  <si>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</si>
  <si>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</si>
  <si>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</si>
  <si>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</si>
  <si>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</si>
  <si>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</si>
  <si>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</si>
  <si>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</si>
  <si>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</si>
  <si>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</si>
  <si>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</si>
  <si>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</si>
  <si>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</si>
  <si>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</si>
  <si>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</si>
  <si>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</si>
  <si>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</si>
  <si>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</si>
  <si>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</si>
  <si>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</si>
  <si>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</si>
  <si>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</si>
  <si>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</si>
  <si>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</si>
  <si>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</si>
  <si>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</si>
  <si>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</si>
  <si>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</si>
  <si>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</si>
  <si>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</si>
  <si>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</si>
  <si>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</si>
  <si>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</si>
  <si>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</si>
  <si>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</si>
  <si>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</si>
  <si>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</si>
  <si>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</si>
  <si>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</si>
  <si>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</si>
  <si>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</si>
  <si>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</si>
  <si>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</si>
  <si>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</si>
  <si>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</si>
  <si>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</si>
  <si>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</si>
  <si>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</si>
  <si>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</si>
  <si>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</si>
  <si>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</si>
  <si>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</si>
  <si>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</si>
  <si>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</si>
  <si>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</si>
  <si>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</si>
  <si>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</si>
  <si>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</si>
  <si>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</si>
  <si>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</si>
  <si>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</si>
  <si>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</si>
  <si>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</si>
  <si>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</si>
  <si>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</si>
  <si>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</si>
  <si>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</si>
  <si>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</si>
  <si>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</si>
  <si>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</si>
  <si>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</si>
  <si>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</si>
  <si>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</si>
  <si>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</si>
  <si>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</si>
  <si>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</si>
  <si>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</si>
  <si>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</si>
  <si>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</si>
  <si>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</si>
  <si>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</si>
  <si>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</si>
  <si>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</si>
  <si>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</si>
  <si>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</si>
  <si>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</si>
  <si>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</si>
  <si>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</si>
  <si>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</si>
  <si>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</si>
  <si>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</si>
  <si>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</si>
  <si>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</si>
  <si>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</si>
  <si>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</si>
  <si>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</si>
  <si>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</si>
  <si>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</si>
  <si>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</si>
  <si>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</si>
  <si>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</si>
  <si>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</si>
  <si>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</si>
  <si>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</si>
  <si>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</si>
  <si>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</si>
  <si>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</si>
  <si>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</si>
  <si>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</si>
  <si>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</si>
  <si>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</si>
  <si>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</si>
  <si>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</si>
  <si>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</si>
  <si>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</si>
  <si>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</si>
  <si>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</si>
  <si>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</si>
  <si>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</si>
  <si>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</si>
  <si>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</si>
  <si>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</si>
  <si>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</si>
  <si>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</si>
  <si>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</si>
  <si>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</si>
  <si>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</si>
  <si>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</si>
  <si>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</si>
  <si>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</si>
  <si>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</si>
  <si>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</si>
  <si>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</si>
  <si>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</si>
  <si>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</si>
  <si>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</si>
  <si>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</si>
  <si>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</si>
  <si>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</si>
  <si>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</si>
  <si>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</si>
  <si>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</si>
  <si>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</si>
  <si>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</si>
  <si>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</si>
  <si>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</si>
  <si>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</si>
  <si>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</si>
  <si>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</si>
  <si>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</si>
  <si>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</si>
  <si>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</si>
  <si>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</si>
  <si>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</si>
  <si>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</si>
  <si>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</si>
  <si>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</si>
  <si>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</si>
  <si>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</si>
  <si>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</si>
  <si>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</si>
  <si>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</si>
  <si>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</si>
  <si>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</si>
  <si>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</si>
  <si>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</si>
  <si>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</si>
  <si>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</si>
  <si>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</si>
  <si>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</si>
  <si>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</si>
  <si>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</si>
  <si>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</si>
  <si>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</si>
  <si>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</si>
  <si>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</si>
  <si>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</si>
  <si>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</si>
  <si>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</si>
  <si>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</si>
  <si>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</si>
  <si>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</si>
  <si>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</si>
  <si>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</si>
  <si>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</si>
  <si>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</si>
  <si>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</si>
  <si>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</si>
  <si>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</si>
  <si>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</si>
  <si>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</si>
  <si>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</si>
  <si>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</si>
  <si>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</si>
  <si>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</si>
  <si>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</si>
  <si>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</si>
  <si>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</si>
  <si>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</si>
  <si>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</si>
  <si>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</si>
  <si>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</si>
  <si>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</si>
  <si>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</si>
  <si>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</si>
  <si>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</si>
  <si>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</si>
  <si>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</si>
  <si>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</si>
  <si>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</si>
  <si>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</si>
  <si>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</si>
  <si>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</si>
  <si>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</si>
  <si>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</si>
  <si>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</si>
  <si>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</si>
  <si>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</si>
  <si>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</si>
  <si>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</si>
  <si>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</si>
  <si>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</si>
  <si>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</si>
  <si>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</si>
  <si>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</si>
  <si>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</si>
  <si>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</si>
  <si>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</si>
  <si>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</si>
  <si>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</si>
  <si>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</si>
  <si>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</si>
  <si>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</si>
  <si>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</si>
  <si>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</si>
  <si>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</si>
  <si>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</si>
  <si>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</si>
  <si>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</si>
  <si>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</si>
  <si>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</si>
  <si>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</si>
  <si>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</si>
  <si>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</si>
  <si>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</si>
  <si>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</si>
  <si>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</si>
  <si>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</si>
  <si>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</si>
  <si>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</si>
  <si>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</si>
  <si>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</si>
  <si>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</si>
  <si>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</si>
  <si>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</si>
  <si>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</si>
  <si>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</si>
  <si>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</si>
  <si>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</si>
  <si>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</si>
  <si>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</si>
  <si>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</si>
  <si>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</si>
  <si>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</si>
  <si>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</si>
  <si>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</si>
  <si>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</si>
  <si>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</si>
  <si>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</si>
  <si>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</si>
  <si>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</si>
  <si>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</si>
  <si>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</si>
  <si>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</si>
  <si>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</si>
  <si>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</si>
  <si>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</si>
  <si>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</si>
  <si>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</si>
  <si>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</si>
  <si>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</si>
  <si>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</si>
  <si>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</si>
  <si>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</si>
  <si>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</si>
  <si>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</si>
  <si>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</si>
  <si>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</si>
  <si>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</si>
  <si>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</si>
  <si>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</si>
  <si>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</si>
  <si>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</si>
  <si>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</si>
  <si>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</si>
  <si>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</si>
  <si>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</si>
  <si>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</si>
  <si>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</si>
  <si>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</si>
  <si>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</si>
  <si>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</si>
  <si>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</si>
  <si>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</si>
  <si>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</si>
  <si>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</si>
  <si>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</si>
  <si>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</si>
  <si>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</si>
  <si>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</si>
  <si>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</si>
  <si>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</si>
  <si>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</si>
  <si>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</si>
  <si>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</si>
  <si>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</si>
  <si>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</si>
  <si>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</si>
  <si>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</si>
  <si>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</si>
  <si>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</si>
  <si>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</si>
  <si>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</si>
  <si>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</si>
  <si>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</si>
  <si>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</si>
  <si>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</si>
  <si>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</si>
  <si>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</si>
  <si>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</si>
  <si>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</si>
  <si>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</si>
  <si>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</si>
  <si>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</si>
  <si>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</si>
  <si>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</si>
  <si>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</si>
  <si>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</si>
  <si>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</si>
  <si>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</si>
  <si>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</si>
  <si>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</si>
  <si>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</si>
  <si>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</si>
  <si>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</si>
  <si>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</si>
  <si>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</si>
  <si>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</si>
  <si>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</si>
  <si>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</si>
  <si>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</si>
  <si>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</si>
  <si>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</si>
  <si>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</si>
  <si>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</si>
  <si>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</si>
  <si>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</si>
  <si>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</si>
  <si>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</si>
  <si>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</si>
  <si>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</si>
  <si>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</si>
  <si>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</si>
  <si>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</si>
  <si>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</si>
  <si>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</si>
  <si>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</si>
  <si>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</si>
  <si>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</si>
  <si>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</si>
  <si>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</si>
  <si>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</si>
  <si>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</si>
  <si>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</si>
  <si>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</si>
  <si>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</si>
  <si>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</si>
  <si>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</si>
  <si>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</si>
  <si>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</si>
  <si>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</si>
  <si>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</si>
  <si>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</si>
  <si>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</si>
  <si>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</si>
  <si>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</si>
  <si>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</si>
  <si>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</si>
  <si>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</si>
  <si>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</si>
  <si>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</si>
  <si>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</si>
  <si>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</si>
  <si>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</si>
  <si>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</si>
  <si>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</si>
  <si>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</si>
  <si>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</si>
  <si>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</si>
  <si>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</si>
  <si>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</si>
  <si>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</si>
  <si>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</si>
  <si>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</si>
  <si>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</si>
  <si>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</si>
  <si>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</si>
  <si>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</si>
  <si>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</si>
  <si>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</si>
  <si>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</si>
  <si>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</si>
  <si>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</si>
  <si>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</si>
  <si>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</si>
  <si>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</si>
  <si>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</si>
  <si>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</si>
  <si>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</si>
  <si>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</si>
  <si>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</si>
  <si>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</si>
  <si>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</si>
  <si>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</si>
  <si>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</si>
  <si>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</si>
  <si>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</si>
  <si>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</si>
  <si>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</si>
  <si>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</si>
  <si>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</si>
  <si>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</si>
  <si>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</si>
  <si>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</si>
  <si>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</si>
  <si>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</si>
  <si>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</si>
  <si>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</si>
  <si>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</si>
  <si>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</si>
  <si>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</si>
  <si>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</si>
  <si>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</si>
  <si>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</si>
  <si>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</si>
  <si>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</si>
  <si>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</si>
  <si>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</si>
  <si>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</si>
  <si>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</si>
  <si>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</si>
  <si>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</si>
  <si>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</si>
  <si>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</si>
  <si>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</si>
  <si>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</si>
  <si>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</si>
  <si>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</si>
  <si>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</si>
  <si>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</si>
  <si>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</si>
  <si>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</si>
  <si>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</si>
  <si>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</si>
  <si>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</si>
  <si>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</si>
  <si>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</si>
  <si>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</si>
  <si>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</si>
  <si>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</si>
  <si>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</si>
  <si>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</si>
  <si>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</si>
  <si>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</si>
  <si>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</si>
  <si>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</si>
  <si>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</si>
  <si>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</si>
  <si>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</si>
  <si>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</si>
  <si>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</si>
  <si>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</si>
  <si>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</si>
  <si>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</si>
  <si>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</si>
  <si>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</si>
  <si>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</si>
  <si>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</si>
  <si>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</si>
  <si>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</si>
  <si>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</si>
  <si>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</si>
  <si>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</si>
  <si>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</si>
  <si>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</si>
  <si>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</si>
  <si>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</si>
  <si>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</si>
  <si>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</si>
  <si>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</si>
  <si>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</si>
  <si>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</si>
  <si>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</si>
  <si>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</si>
  <si>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</si>
  <si>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</si>
  <si>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</si>
  <si>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</si>
  <si>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</si>
  <si>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</si>
  <si>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</si>
  <si>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</si>
  <si>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</si>
  <si>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</si>
  <si>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</si>
  <si>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</si>
  <si>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</si>
  <si>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</si>
  <si>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</si>
  <si>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</si>
  <si>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</si>
  <si>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</si>
  <si>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</si>
  <si>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</si>
  <si>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</si>
  <si>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</si>
  <si>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</si>
  <si>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</si>
  <si>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</si>
  <si>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</si>
  <si>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</si>
  <si>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</si>
  <si>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</si>
  <si>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</si>
  <si>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</si>
  <si>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</si>
  <si>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</si>
  <si>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</si>
  <si>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</si>
  <si>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</si>
  <si>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</si>
  <si>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</si>
  <si>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</si>
  <si>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</si>
  <si>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</si>
  <si>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</si>
  <si>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</si>
  <si>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</si>
  <si>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</si>
  <si>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</si>
  <si>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</si>
  <si>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</si>
  <si>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</si>
  <si>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</si>
  <si>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</si>
  <si>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</si>
  <si>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</si>
  <si>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</si>
  <si>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</si>
  <si>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</si>
  <si>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</si>
  <si>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</si>
  <si>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</si>
  <si>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</si>
  <si>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</si>
  <si>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</si>
  <si>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</si>
  <si>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</si>
  <si>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</si>
  <si>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</si>
  <si>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</si>
  <si>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</si>
  <si>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</si>
  <si>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</si>
  <si>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</si>
  <si>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</si>
  <si>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</si>
  <si>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</si>
  <si>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</si>
  <si>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</si>
  <si>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</si>
  <si>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</si>
  <si>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</si>
  <si>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</si>
  <si>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</si>
  <si>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</si>
  <si>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</si>
  <si>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</si>
  <si>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</si>
  <si>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</si>
  <si>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</si>
  <si>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</si>
  <si>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</si>
  <si>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</si>
  <si>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</si>
  <si>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</si>
  <si>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</si>
  <si>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</si>
  <si>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</si>
  <si>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</si>
  <si>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</si>
  <si>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</si>
  <si>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</si>
  <si>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</si>
  <si>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</si>
  <si>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</si>
  <si>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</si>
  <si>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</si>
  <si>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</si>
  <si>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</si>
  <si>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</si>
  <si>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</si>
  <si>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</si>
  <si>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</si>
  <si>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</si>
  <si>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</si>
  <si>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</si>
  <si>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</si>
  <si>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</si>
  <si>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</si>
  <si>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</si>
  <si>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</si>
  <si>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</si>
  <si>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</si>
  <si>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</si>
  <si>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</si>
  <si>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</si>
  <si>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</si>
  <si>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</si>
  <si>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</si>
  <si>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</si>
  <si>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</si>
  <si>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</si>
  <si>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</si>
  <si>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</si>
  <si>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</si>
  <si>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</si>
  <si>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</si>
  <si>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</si>
  <si>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</si>
  <si>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</si>
  <si>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</si>
  <si>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</si>
  <si>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</si>
  <si>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</si>
  <si>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</si>
  <si>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</si>
  <si>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</si>
  <si>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</si>
  <si>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</si>
  <si>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</si>
  <si>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</si>
  <si>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</si>
  <si>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</si>
  <si>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</si>
  <si>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</si>
  <si>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</si>
  <si>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</si>
  <si>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</si>
  <si>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</si>
  <si>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</si>
  <si>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</si>
  <si>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</si>
  <si>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</si>
  <si>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</si>
  <si>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</si>
  <si>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</si>
  <si>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</si>
  <si>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</si>
  <si>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</si>
  <si>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</si>
  <si>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</si>
  <si>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</si>
  <si>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</si>
  <si>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</si>
  <si>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</si>
  <si>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</si>
  <si>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</si>
  <si>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</si>
  <si>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</si>
  <si>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</si>
  <si>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</si>
  <si>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</si>
  <si>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</si>
  <si>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</si>
  <si>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</si>
  <si>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</si>
  <si>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</si>
  <si>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</si>
  <si>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</si>
  <si>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</si>
  <si>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</si>
  <si>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</si>
  <si>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</si>
  <si>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</si>
  <si>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</si>
  <si>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</si>
  <si>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</si>
  <si>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</si>
  <si>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</si>
  <si>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</si>
  <si>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</si>
  <si>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</si>
  <si>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</si>
  <si>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</si>
  <si>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</si>
  <si>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</si>
  <si>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</si>
  <si>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</si>
  <si>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</si>
  <si>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</si>
  <si>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</si>
  <si>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</si>
  <si>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</si>
  <si>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</si>
  <si>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</si>
  <si>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</si>
  <si>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</si>
  <si>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</si>
  <si>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</si>
  <si>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</si>
  <si>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</si>
  <si>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</si>
  <si>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</si>
  <si>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</si>
  <si>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</si>
  <si>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</si>
  <si>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</si>
  <si>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</si>
  <si>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</si>
  <si>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</si>
  <si>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</si>
  <si>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</si>
  <si>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</si>
  <si>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</si>
  <si>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</si>
  <si>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</si>
  <si>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</si>
  <si>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</si>
  <si>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</si>
  <si>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</si>
  <si>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</si>
  <si>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</si>
  <si>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</si>
  <si>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</si>
  <si>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</si>
  <si>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</si>
  <si>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</si>
  <si>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</si>
  <si>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</si>
  <si>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</si>
  <si>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</si>
  <si>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</si>
  <si>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</si>
  <si>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</si>
  <si>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</si>
  <si>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</si>
  <si>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</si>
  <si>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</si>
  <si>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</si>
  <si>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</si>
  <si>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</si>
  <si>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</si>
  <si>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</si>
  <si>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</si>
  <si>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</si>
  <si>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</si>
  <si>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</si>
  <si>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</si>
  <si>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</si>
  <si>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</si>
  <si>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</si>
  <si>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</si>
  <si>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</si>
  <si>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</si>
  <si>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</si>
  <si>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</si>
  <si>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</si>
  <si>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</si>
  <si>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</si>
  <si>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</si>
  <si>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</si>
  <si>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</si>
  <si>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</si>
  <si>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</si>
  <si>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</si>
  <si>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</si>
  <si>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</si>
  <si>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</si>
  <si>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</si>
  <si>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</si>
  <si>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</si>
  <si>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</si>
  <si>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</si>
  <si>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</si>
  <si>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</si>
  <si>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</si>
  <si>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</si>
  <si>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</si>
  <si>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</si>
  <si>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</si>
  <si>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</si>
  <si>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</si>
  <si>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</si>
  <si>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</si>
  <si>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</si>
  <si>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</si>
  <si>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</si>
  <si>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</si>
  <si>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</si>
  <si>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</si>
  <si>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</si>
  <si>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</si>
  <si>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</si>
  <si>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</si>
  <si>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</si>
  <si>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</si>
  <si>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</si>
  <si>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</si>
  <si>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</si>
  <si>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</si>
  <si>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</si>
  <si>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</si>
  <si>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</si>
  <si>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</si>
  <si>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</si>
  <si>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</si>
  <si>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</si>
  <si>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</si>
  <si>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</si>
  <si>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</si>
  <si>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</si>
  <si>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</si>
  <si>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</si>
  <si>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</si>
  <si>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</si>
  <si>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</si>
  <si>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</si>
  <si>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</si>
  <si>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</si>
  <si>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</si>
  <si>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</si>
  <si>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</si>
  <si>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</si>
  <si>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</si>
  <si>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</si>
  <si>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</si>
  <si>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</si>
  <si>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</si>
  <si>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</si>
  <si>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</si>
  <si>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</si>
  <si>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</si>
  <si>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</si>
  <si>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</si>
  <si>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</si>
  <si>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</si>
  <si>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</si>
  <si>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</si>
  <si>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</si>
  <si>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</si>
  <si>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</si>
  <si>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</si>
  <si>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</si>
  <si>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</si>
  <si>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</si>
  <si>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</si>
  <si>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</si>
  <si>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</si>
  <si>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</si>
  <si>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</si>
  <si>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</si>
  <si>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</si>
  <si>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</si>
  <si>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</si>
  <si>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</si>
  <si>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</si>
  <si>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</si>
  <si>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</si>
  <si>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</si>
  <si>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</si>
  <si>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</si>
  <si>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</si>
  <si>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</si>
  <si>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</si>
  <si>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</si>
  <si>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</si>
  <si>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</si>
  <si>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</si>
  <si>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</si>
  <si>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</si>
  <si>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</si>
  <si>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</si>
  <si>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</si>
  <si>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</si>
  <si>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</si>
  <si>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</si>
  <si>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</si>
  <si>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</si>
  <si>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</si>
  <si>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</si>
  <si>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</si>
  <si>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</si>
  <si>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</si>
  <si>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</si>
  <si>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</si>
  <si>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</si>
  <si>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</si>
  <si>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</si>
  <si>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</si>
  <si>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</si>
  <si>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</si>
  <si>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</si>
  <si>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</si>
  <si>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</si>
  <si>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</si>
  <si>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</si>
  <si>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</si>
  <si>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</si>
  <si>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</si>
  <si>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</si>
  <si>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</si>
  <si>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</si>
  <si>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</si>
  <si>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</si>
  <si>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</si>
  <si>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</si>
  <si>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</si>
  <si>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</si>
  <si>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</si>
  <si>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</si>
  <si>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</si>
  <si>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</si>
  <si>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</si>
  <si>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</si>
  <si>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</si>
  <si>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</si>
  <si>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</si>
  <si>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</si>
  <si>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</si>
  <si>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</si>
  <si>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</si>
  <si>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</si>
  <si>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</si>
  <si>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</si>
  <si>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</si>
  <si>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</si>
  <si>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</si>
  <si>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</si>
  <si>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</si>
  <si>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</si>
  <si>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</si>
  <si>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</si>
  <si>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</si>
  <si>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</si>
  <si>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</si>
  <si>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</si>
  <si>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</si>
  <si>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</si>
  <si>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</si>
  <si>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</si>
  <si>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</si>
  <si>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</si>
  <si>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</si>
  <si>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</si>
  <si>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</si>
  <si>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</si>
  <si>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</si>
  <si>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</si>
  <si>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</si>
  <si>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</si>
  <si>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</si>
  <si>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</si>
  <si>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</si>
  <si>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</si>
  <si>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</si>
  <si>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</si>
  <si>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</si>
  <si>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</si>
  <si>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</si>
  <si>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</si>
  <si>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</si>
  <si>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</si>
  <si>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</si>
  <si>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</si>
  <si>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</si>
  <si>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</si>
  <si>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</si>
  <si>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</si>
  <si>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</si>
  <si>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</si>
  <si>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</si>
  <si>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</si>
  <si>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</si>
  <si>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</si>
  <si>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</si>
  <si>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</si>
  <si>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</si>
  <si>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</si>
  <si>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</si>
  <si>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</si>
  <si>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</si>
  <si>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</si>
  <si>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</si>
  <si>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</si>
  <si>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</si>
  <si>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</si>
  <si>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</si>
  <si>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</si>
  <si>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</si>
  <si>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</si>
  <si>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</si>
  <si>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</si>
  <si>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</si>
  <si>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</si>
  <si>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</si>
  <si>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</si>
  <si>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</si>
  <si>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</si>
  <si>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</si>
  <si>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</si>
  <si>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</si>
  <si>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</si>
  <si>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</si>
  <si>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</si>
  <si>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</si>
  <si>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</si>
  <si>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</si>
  <si>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</si>
  <si>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</si>
  <si>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</si>
  <si>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</si>
  <si>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</si>
  <si>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</si>
  <si>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</si>
  <si>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</si>
  <si>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</si>
  <si>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</si>
  <si>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</si>
  <si>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</si>
  <si>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</si>
  <si>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</si>
  <si>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</si>
  <si>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</si>
  <si>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</si>
  <si>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</si>
  <si>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</si>
  <si>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</si>
  <si>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</si>
  <si>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</si>
  <si>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</si>
  <si>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</si>
  <si>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</si>
  <si>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</si>
  <si>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</si>
  <si>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</si>
  <si>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</si>
  <si>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</si>
  <si>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</si>
  <si>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</si>
  <si>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</si>
  <si>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</si>
  <si>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</si>
  <si>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</si>
  <si>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</si>
  <si>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</si>
  <si>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</si>
  <si>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</si>
  <si>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</si>
  <si>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</si>
  <si>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</si>
  <si>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</si>
  <si>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</si>
  <si>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</si>
  <si>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</si>
  <si>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</si>
  <si>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</si>
  <si>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</si>
  <si>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</si>
  <si>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</si>
  <si>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</si>
  <si>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</si>
  <si>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</si>
  <si>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</si>
  <si>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</si>
  <si>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</si>
  <si>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</si>
  <si>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</si>
  <si>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</si>
  <si>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</si>
  <si>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</si>
  <si>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</si>
  <si>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</si>
  <si>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</si>
  <si>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</si>
  <si>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</si>
  <si>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</si>
  <si>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</si>
  <si>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</si>
  <si>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</si>
  <si>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</si>
  <si>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</si>
  <si>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</si>
  <si>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</si>
  <si>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</si>
  <si>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</si>
  <si>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</si>
  <si>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</si>
  <si>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</si>
  <si>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</si>
  <si>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</si>
  <si>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</si>
  <si>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</si>
  <si>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</si>
  <si>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</si>
  <si>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</si>
  <si>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</si>
  <si>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</si>
  <si>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</si>
  <si>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</si>
  <si>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</si>
  <si>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</si>
  <si>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</si>
  <si>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</si>
  <si>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</si>
  <si>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</si>
  <si>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</si>
  <si>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</si>
  <si>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</si>
  <si>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</si>
  <si>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</si>
  <si>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</si>
  <si>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</si>
  <si>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</si>
  <si>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</si>
  <si>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</si>
  <si>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</si>
  <si>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</si>
  <si>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</si>
  <si>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</si>
  <si>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</si>
  <si>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</si>
  <si>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</si>
  <si>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</si>
  <si>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</si>
  <si>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</si>
  <si>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</si>
  <si>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</si>
  <si>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</si>
  <si>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</si>
  <si>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</si>
  <si>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</si>
  <si>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</si>
  <si>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</si>
  <si>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</si>
  <si>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</si>
  <si>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</si>
  <si>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</si>
  <si>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</si>
  <si>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</si>
  <si>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</si>
  <si>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</si>
  <si>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</si>
  <si>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</si>
  <si>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</si>
  <si>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</si>
  <si>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</si>
  <si>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</si>
  <si>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</si>
  <si>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</si>
  <si>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</si>
  <si>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</si>
  <si>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</si>
  <si>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</si>
  <si>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</si>
  <si>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</si>
  <si>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</si>
  <si>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</si>
  <si>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</si>
  <si>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</si>
  <si>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</si>
  <si>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</si>
  <si>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</si>
  <si>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</si>
  <si>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</si>
  <si>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</si>
  <si>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</si>
  <si>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</si>
  <si>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</si>
  <si>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</si>
  <si>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</si>
  <si>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</si>
  <si>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</si>
  <si>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</si>
  <si>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</si>
  <si>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</si>
  <si>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</si>
  <si>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</si>
  <si>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</si>
  <si>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</si>
  <si>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</si>
  <si>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</si>
  <si>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</si>
  <si>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</si>
  <si>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</si>
  <si>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</si>
  <si>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</si>
  <si>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</si>
  <si>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</si>
  <si>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</si>
  <si>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</si>
  <si>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</si>
  <si>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</si>
  <si>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</si>
  <si>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</si>
  <si>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</si>
  <si>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</si>
  <si>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</si>
  <si>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</si>
  <si>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</si>
  <si>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</si>
  <si>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</si>
  <si>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</si>
  <si>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</si>
  <si>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</si>
  <si>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</si>
  <si>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</si>
  <si>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</si>
  <si>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</si>
  <si>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</si>
  <si>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</si>
  <si>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</si>
  <si>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</si>
  <si>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</si>
  <si>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</si>
  <si>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</si>
  <si>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</si>
  <si>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</si>
  <si>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</si>
  <si>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</si>
  <si>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</si>
  <si>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</si>
  <si>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</si>
  <si>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</si>
  <si>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</si>
  <si>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</si>
  <si>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</si>
  <si>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</si>
  <si>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</si>
  <si>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</si>
  <si>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</si>
  <si>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</si>
  <si>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</si>
  <si>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</si>
  <si>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</si>
  <si>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</si>
  <si>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</si>
  <si>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</si>
  <si>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</si>
  <si>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</si>
  <si>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</si>
  <si>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</si>
  <si>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</si>
  <si>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</si>
  <si>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</si>
  <si>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</si>
  <si>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</si>
  <si>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</si>
  <si>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</si>
  <si>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</si>
  <si>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</si>
  <si>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</si>
  <si>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</si>
  <si>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</si>
  <si>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</si>
  <si>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</si>
  <si>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</si>
  <si>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</si>
  <si>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</si>
  <si>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</si>
  <si>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</si>
  <si>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</si>
  <si>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</si>
  <si>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</si>
  <si>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</si>
  <si>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</si>
  <si>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</si>
  <si>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</si>
  <si>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</si>
  <si>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</si>
  <si>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</si>
  <si>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</si>
  <si>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</si>
  <si>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</si>
  <si>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</si>
  <si>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</si>
  <si>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</si>
  <si>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</si>
  <si>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</si>
  <si>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</si>
  <si>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</si>
  <si>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</si>
  <si>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</si>
  <si>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</si>
  <si>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</si>
  <si>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</si>
  <si>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</si>
  <si>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</si>
  <si>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</si>
  <si>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</si>
  <si>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</si>
  <si>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</si>
  <si>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</si>
  <si>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</si>
  <si>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</si>
  <si>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</si>
  <si>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</si>
  <si>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</si>
  <si>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</si>
  <si>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</si>
  <si>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</si>
  <si>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</si>
  <si>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</si>
  <si>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</si>
  <si>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</si>
  <si>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</si>
  <si>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</si>
  <si>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</si>
  <si>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</si>
  <si>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</si>
  <si>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</si>
  <si>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</si>
  <si>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</si>
  <si>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</si>
  <si>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</si>
  <si>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</si>
  <si>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</si>
  <si>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</si>
  <si>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</si>
  <si>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</si>
  <si>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</si>
  <si>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</si>
  <si>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</si>
  <si>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</si>
  <si>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</si>
  <si>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</si>
  <si>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</si>
  <si>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</si>
  <si>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</si>
  <si>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</si>
  <si>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</si>
  <si>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</si>
  <si>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</si>
  <si>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</si>
  <si>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</si>
  <si>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</si>
  <si>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</si>
  <si>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</si>
  <si>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</si>
  <si>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</si>
  <si>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</si>
  <si>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</si>
  <si>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</si>
  <si>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</si>
  <si>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</si>
  <si>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</si>
  <si>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</si>
  <si>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</si>
  <si>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</si>
  <si>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</si>
  <si>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</si>
  <si>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</si>
  <si>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</si>
  <si>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</si>
  <si>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</si>
  <si>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</si>
  <si>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</si>
  <si>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</si>
  <si>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</si>
  <si>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</si>
  <si>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</si>
  <si>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</si>
  <si>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</si>
  <si>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</si>
  <si>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</si>
  <si>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</si>
  <si>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</si>
  <si>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</si>
  <si>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</si>
  <si>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</si>
  <si>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</si>
  <si>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</si>
  <si>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</si>
  <si>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</si>
  <si>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</si>
  <si>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</si>
  <si>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</si>
  <si>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</si>
  <si>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</si>
  <si>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</si>
  <si>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</si>
  <si>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</si>
  <si>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</si>
  <si>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</si>
  <si>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</si>
  <si>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</si>
  <si>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</si>
  <si>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</si>
  <si>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</si>
  <si>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</si>
  <si>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</si>
  <si>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</si>
  <si>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</si>
  <si>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</si>
  <si>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</si>
  <si>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</si>
  <si>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</si>
  <si>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</si>
  <si>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</si>
  <si>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</si>
  <si>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</si>
  <si>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</si>
  <si>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</si>
  <si>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</si>
  <si>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</si>
  <si>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</si>
  <si>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</si>
  <si>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</si>
  <si>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</si>
  <si>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</si>
  <si>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</si>
  <si>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</si>
  <si>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</si>
  <si>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</si>
  <si>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</si>
  <si>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</si>
  <si>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</si>
  <si>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</si>
  <si>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</si>
  <si>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</si>
  <si>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</si>
  <si>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</si>
  <si>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</si>
  <si>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</si>
  <si>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</si>
  <si>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</si>
  <si>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</si>
  <si>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</si>
  <si>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</si>
  <si>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</si>
  <si>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</si>
  <si>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</si>
  <si>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</si>
  <si>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</si>
  <si>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</si>
  <si>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</si>
  <si>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</si>
  <si>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</si>
  <si>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</si>
  <si>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</si>
  <si>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</si>
  <si>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</si>
  <si>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</si>
  <si>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</si>
  <si>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</si>
  <si>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</si>
  <si>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</si>
  <si>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</si>
  <si>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</si>
  <si>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</si>
  <si>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</si>
  <si>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</si>
  <si>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</si>
  <si>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</si>
  <si>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</si>
  <si>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</si>
  <si>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</si>
  <si>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</si>
  <si>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</si>
  <si>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</si>
  <si>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</si>
  <si>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</si>
  <si>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</si>
  <si>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</si>
  <si>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</si>
  <si>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</si>
  <si>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</si>
  <si>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</si>
  <si>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</si>
  <si>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</si>
  <si>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</si>
  <si>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</si>
  <si>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</si>
  <si>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</si>
  <si>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</si>
  <si>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</si>
  <si>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</si>
  <si>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</si>
  <si>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</si>
  <si>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</si>
  <si>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</si>
  <si>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</si>
  <si>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</si>
  <si>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</si>
  <si>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</si>
  <si>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</si>
  <si>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</si>
  <si>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</si>
  <si>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</si>
  <si>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</si>
  <si>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</si>
  <si>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</si>
  <si>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</si>
  <si>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</si>
  <si>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</si>
  <si>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</si>
  <si>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</si>
  <si>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</si>
  <si>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</si>
  <si>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</si>
  <si>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</si>
  <si>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</si>
  <si>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</si>
  <si>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</si>
  <si>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</si>
  <si>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</si>
  <si>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</si>
  <si>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</si>
  <si>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</si>
  <si>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</si>
  <si>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</si>
  <si>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</si>
  <si>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</si>
  <si>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</si>
  <si>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</si>
  <si>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</si>
  <si>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</si>
  <si>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</si>
  <si>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</si>
  <si>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</si>
  <si>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</si>
  <si>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</si>
  <si>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</si>
  <si>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</si>
  <si>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</si>
  <si>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</si>
  <si>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</si>
  <si>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</si>
  <si>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</si>
  <si>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</si>
  <si>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</si>
  <si>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</si>
  <si>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</si>
  <si>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</si>
  <si>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</si>
  <si>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</si>
  <si>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</si>
  <si>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</si>
  <si>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</si>
  <si>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</si>
  <si>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</si>
  <si>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</si>
  <si>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</si>
  <si>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</si>
  <si>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</si>
  <si>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</si>
  <si>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</si>
  <si>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</si>
  <si>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</si>
  <si>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</si>
  <si>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</si>
  <si>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</si>
  <si>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</si>
  <si>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</si>
  <si>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</si>
  <si>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</si>
  <si>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</si>
  <si>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</si>
  <si>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</si>
  <si>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</si>
  <si>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</si>
  <si>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</si>
  <si>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</si>
  <si>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</si>
  <si>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</si>
  <si>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</si>
  <si>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</si>
  <si>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</si>
  <si>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</si>
  <si>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</si>
  <si>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</si>
  <si>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</si>
  <si>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</si>
  <si>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</si>
  <si>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</si>
  <si>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</si>
  <si>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</si>
  <si>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</si>
  <si>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</si>
  <si>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</si>
  <si>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</si>
  <si>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</si>
  <si>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</si>
  <si>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</si>
  <si>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</si>
  <si>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</si>
  <si>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</si>
  <si>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</si>
  <si>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</si>
  <si>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</si>
  <si>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</si>
  <si>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</si>
  <si>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</si>
  <si>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</si>
  <si>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</si>
  <si>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</si>
  <si>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</si>
  <si>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</si>
  <si>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</si>
  <si>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</si>
  <si>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</si>
  <si>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</si>
  <si>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</si>
  <si>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</si>
  <si>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</si>
  <si>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</si>
  <si>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</si>
  <si>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</si>
  <si>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</si>
  <si>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</si>
  <si>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</si>
  <si>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</si>
  <si>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</si>
  <si>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</si>
  <si>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</si>
  <si>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</si>
  <si>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</si>
  <si>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</si>
  <si>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</si>
  <si>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</si>
  <si>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</si>
  <si>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</si>
  <si>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</si>
  <si>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</si>
  <si>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</si>
  <si>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</si>
  <si>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</si>
  <si>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</si>
  <si>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</si>
  <si>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</si>
  <si>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</si>
  <si>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</si>
  <si>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</si>
  <si>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</si>
  <si>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</si>
  <si>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</si>
  <si>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</si>
  <si>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</si>
  <si>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</si>
  <si>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</si>
  <si>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</si>
  <si>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</si>
  <si>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</si>
  <si>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</si>
  <si>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</si>
  <si>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</si>
  <si>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</si>
  <si>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</si>
  <si>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</si>
  <si>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</si>
  <si>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</si>
  <si>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</si>
  <si>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</si>
  <si>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</si>
  <si>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</si>
  <si>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</si>
  <si>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</si>
  <si>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</si>
  <si>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</si>
  <si>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</si>
  <si>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</si>
  <si>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</si>
  <si>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</si>
  <si>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</si>
  <si>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</si>
  <si>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</si>
  <si>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</si>
  <si>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</si>
  <si>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</si>
  <si>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</si>
  <si>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</si>
  <si>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</si>
  <si>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</si>
  <si>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</si>
  <si>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</si>
  <si>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</si>
  <si>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</si>
  <si>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</si>
  <si>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</si>
  <si>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</si>
  <si>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</si>
  <si>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</si>
  <si>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</si>
  <si>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</si>
  <si>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</si>
  <si>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</si>
  <si>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</si>
  <si>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</si>
  <si>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</si>
  <si>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</si>
  <si>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</si>
  <si>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</si>
  <si>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</si>
  <si>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</si>
  <si>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</si>
  <si>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</si>
  <si>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</si>
  <si>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</si>
  <si>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</si>
  <si>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</si>
  <si>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</si>
  <si>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</si>
  <si>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</si>
  <si>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</si>
  <si>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</si>
  <si>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</si>
  <si>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</si>
  <si>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</si>
  <si>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</si>
  <si>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</si>
  <si>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</si>
  <si>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</si>
  <si>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</si>
  <si>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</si>
  <si>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</si>
  <si>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</si>
  <si>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</si>
  <si>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</si>
  <si>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</si>
  <si>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</si>
  <si>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</si>
  <si>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</si>
  <si>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</si>
  <si>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</si>
  <si>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</si>
  <si>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</si>
  <si>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</si>
  <si>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</si>
  <si>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</si>
  <si>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</si>
  <si>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</si>
  <si>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</si>
  <si>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</si>
  <si>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</si>
  <si>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</si>
  <si>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</si>
  <si>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</si>
  <si>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</si>
  <si>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</si>
  <si>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</si>
  <si>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</si>
  <si>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</si>
  <si>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</si>
  <si>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</si>
  <si>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</si>
  <si>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</si>
  <si>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</si>
  <si>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</si>
  <si>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</si>
  <si>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</si>
  <si>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</si>
  <si>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</si>
  <si>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</si>
  <si>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</si>
  <si>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</si>
  <si>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</si>
  <si>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</si>
  <si>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</si>
  <si>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</si>
  <si>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</si>
  <si>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</si>
  <si>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</si>
  <si>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</si>
  <si>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</si>
  <si>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</si>
  <si>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</si>
  <si>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</si>
  <si>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</si>
  <si>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</si>
  <si>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</si>
  <si>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</si>
  <si>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</si>
  <si>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</si>
  <si>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</si>
  <si>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</si>
  <si>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</si>
  <si>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</si>
  <si>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</si>
  <si>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</si>
  <si>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</si>
  <si>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</si>
  <si>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</si>
  <si>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</si>
  <si>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</si>
  <si>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</si>
  <si>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</si>
  <si>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</si>
  <si>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</si>
  <si>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</si>
  <si>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</si>
  <si>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</si>
  <si>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</si>
  <si>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</si>
  <si>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</si>
  <si>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</si>
  <si>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</si>
  <si>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</si>
  <si>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</si>
  <si>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</si>
  <si>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</si>
  <si>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</si>
  <si>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</si>
  <si>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</si>
  <si>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</si>
  <si>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</si>
  <si>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</si>
  <si>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</si>
  <si>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</si>
  <si>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</si>
  <si>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</si>
  <si>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</si>
  <si>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</si>
  <si>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</si>
  <si>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</si>
  <si>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</si>
  <si>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</si>
  <si>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</si>
  <si>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</si>
  <si>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</si>
  <si>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</si>
  <si>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</si>
  <si>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</si>
  <si>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</si>
  <si>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</si>
  <si>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</si>
  <si>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</si>
  <si>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</si>
  <si>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</si>
  <si>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</si>
  <si>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</si>
  <si>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</si>
  <si>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</si>
  <si>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</si>
  <si>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</si>
  <si>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</si>
  <si>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</si>
  <si>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</si>
  <si>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</si>
  <si>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</si>
  <si>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</si>
  <si>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</si>
  <si>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</si>
  <si>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</si>
  <si>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</si>
  <si>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</si>
  <si>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</si>
  <si>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</si>
  <si>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</si>
  <si>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</si>
  <si>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</si>
  <si>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</si>
  <si>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</si>
  <si>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</si>
  <si>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</si>
  <si>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</si>
  <si>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</si>
  <si>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</si>
  <si>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</si>
  <si>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</si>
  <si>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</si>
  <si>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</si>
  <si>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</si>
  <si>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</si>
  <si>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</si>
  <si>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</si>
  <si>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</si>
  <si>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</si>
  <si>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</si>
  <si>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</si>
  <si>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</si>
  <si>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</si>
  <si>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</si>
  <si>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</si>
  <si>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</si>
  <si>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</si>
  <si>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</si>
  <si>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</si>
  <si>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</si>
  <si>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</si>
  <si>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</si>
  <si>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</si>
  <si>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</si>
  <si>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</si>
  <si>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</si>
  <si>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</si>
  <si>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</si>
  <si>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</si>
  <si>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</si>
  <si>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</si>
  <si>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</si>
  <si>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</si>
  <si>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</si>
  <si>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</si>
  <si>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</si>
  <si>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</si>
  <si>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</si>
  <si>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</si>
  <si>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</si>
  <si>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</si>
  <si>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</si>
  <si>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</si>
  <si>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</si>
  <si>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</si>
  <si>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</si>
  <si>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</si>
  <si>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</si>
  <si>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</si>
  <si>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</si>
  <si>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</si>
  <si>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</si>
  <si>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</si>
  <si>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</si>
  <si>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</si>
  <si>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</si>
  <si>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</si>
  <si>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</si>
  <si>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</si>
  <si>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</si>
  <si>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</si>
  <si>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</si>
  <si>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</si>
  <si>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</si>
  <si>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</si>
  <si>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</si>
  <si>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</si>
  <si>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</si>
  <si>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</si>
  <si>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</si>
  <si>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</si>
  <si>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</si>
  <si>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</si>
  <si>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</si>
  <si>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</si>
  <si>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</si>
  <si>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</si>
  <si>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</si>
  <si>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</si>
  <si>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</si>
  <si>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</si>
  <si>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</si>
  <si>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</si>
  <si>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</si>
  <si>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</si>
  <si>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</si>
  <si>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</si>
  <si>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</si>
  <si>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</si>
  <si>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</si>
  <si>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</si>
  <si>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</si>
  <si>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</si>
  <si>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</si>
  <si>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</si>
  <si>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</si>
  <si>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</si>
  <si>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</si>
  <si>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</si>
  <si>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</si>
  <si>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</si>
  <si>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</si>
  <si>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</si>
  <si>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</si>
  <si>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</si>
  <si>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</si>
  <si>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</si>
  <si>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</si>
  <si>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</si>
  <si>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</si>
  <si>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</si>
  <si>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</si>
  <si>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</si>
  <si>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</si>
  <si>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</si>
  <si>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</si>
  <si>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</si>
  <si>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</si>
  <si>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</si>
  <si>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</si>
  <si>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</si>
  <si>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</si>
  <si>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</si>
  <si>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</si>
  <si>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</si>
  <si>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</si>
  <si>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</si>
  <si>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</si>
  <si>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</si>
  <si>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</si>
  <si>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</si>
  <si>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</si>
  <si>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</si>
  <si>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</si>
  <si>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</si>
  <si>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</si>
  <si>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</si>
  <si>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</si>
  <si>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</si>
  <si>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</si>
  <si>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</si>
  <si>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</si>
  <si>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</si>
  <si>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</si>
  <si>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</si>
  <si>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</si>
  <si>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</si>
  <si>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</si>
  <si>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</si>
  <si>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</si>
  <si>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</si>
  <si>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</si>
  <si>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</si>
  <si>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</si>
  <si>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</si>
  <si>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</si>
  <si>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</si>
  <si>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</si>
  <si>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</si>
  <si>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</si>
  <si>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</si>
  <si>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</si>
  <si>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</si>
  <si>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</si>
  <si>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</si>
  <si>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</si>
  <si>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</si>
  <si>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</si>
  <si>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</si>
  <si>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</si>
  <si>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</si>
  <si>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</si>
  <si>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</si>
  <si>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</si>
  <si>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</si>
  <si>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</si>
  <si>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</si>
  <si>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</si>
  <si>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</si>
  <si>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</si>
  <si>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</si>
  <si>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</si>
  <si>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</si>
  <si>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</si>
  <si>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</si>
  <si>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</si>
  <si>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</si>
  <si>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</si>
  <si>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</si>
  <si>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</si>
  <si>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</si>
  <si>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</si>
  <si>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</si>
  <si>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</si>
  <si>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</si>
  <si>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</si>
  <si>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</si>
  <si>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</si>
  <si>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</si>
  <si>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</si>
  <si>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</si>
  <si>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</si>
  <si>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</si>
  <si>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</si>
  <si>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</si>
  <si>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</si>
  <si>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</si>
  <si>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</si>
  <si>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</si>
  <si>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</si>
  <si>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</si>
  <si>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</si>
  <si>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</si>
  <si>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</si>
  <si>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</si>
  <si>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</si>
  <si>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</si>
  <si>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</si>
  <si>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</si>
  <si>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</si>
  <si>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</si>
  <si>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</si>
  <si>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</si>
  <si>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</si>
  <si>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</si>
  <si>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</si>
  <si>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</si>
  <si>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</si>
  <si>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</si>
  <si>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</si>
  <si>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</si>
  <si>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</si>
  <si>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</si>
  <si>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</si>
  <si>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</si>
  <si>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</si>
  <si>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</si>
  <si>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</si>
  <si>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</si>
  <si>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</si>
  <si>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</si>
  <si>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</si>
  <si>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</si>
  <si>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</si>
  <si>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</si>
  <si>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</si>
  <si>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</si>
  <si>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</si>
  <si>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</si>
  <si>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</si>
  <si>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</si>
  <si>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</si>
  <si>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</si>
  <si>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</si>
  <si>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</si>
  <si>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</si>
  <si>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</si>
  <si>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</si>
  <si>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</si>
  <si>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</si>
  <si>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</si>
  <si>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</si>
  <si>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</si>
  <si>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</si>
  <si>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</si>
  <si>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</si>
  <si>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</si>
  <si>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</si>
  <si>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</si>
  <si>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</si>
  <si>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</si>
  <si>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</si>
  <si>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</si>
  <si>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</si>
  <si>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</si>
  <si>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</si>
  <si>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</si>
  <si>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</si>
  <si>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</si>
  <si>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</si>
  <si>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</si>
  <si>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</si>
  <si>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</si>
  <si>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</si>
  <si>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</si>
  <si>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</si>
  <si>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</si>
  <si>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</si>
  <si>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</si>
  <si>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</si>
  <si>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</si>
  <si>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</si>
  <si>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</si>
  <si>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</si>
  <si>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</si>
  <si>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</si>
  <si>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</si>
  <si>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</si>
  <si>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</si>
  <si>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</si>
  <si>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</si>
  <si>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</si>
  <si>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</si>
  <si>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</si>
  <si>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</si>
  <si>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</si>
  <si>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</si>
  <si>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</si>
  <si>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</si>
  <si>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</si>
  <si>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</si>
  <si>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</si>
  <si>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</si>
  <si>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</si>
  <si>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</si>
  <si>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</si>
  <si>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</si>
  <si>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</si>
  <si>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</si>
  <si>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</si>
  <si>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</si>
  <si>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</si>
  <si>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</si>
  <si>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</si>
  <si>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</si>
  <si>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</si>
  <si>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</si>
  <si>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</si>
  <si>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</si>
  <si>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</si>
  <si>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</si>
  <si>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</si>
  <si>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</si>
  <si>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</si>
  <si>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</si>
  <si>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</si>
  <si>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</si>
  <si>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</si>
  <si>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</si>
  <si>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</si>
  <si>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</si>
  <si>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</si>
  <si>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</si>
  <si>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</si>
  <si>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</si>
  <si>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</si>
  <si>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</si>
  <si>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</si>
  <si>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</si>
  <si>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</si>
  <si>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</si>
  <si>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</si>
  <si>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</si>
  <si>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</si>
  <si>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</si>
  <si>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</si>
  <si>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</si>
  <si>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</si>
  <si>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</si>
  <si>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</si>
  <si>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</si>
  <si>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</si>
  <si>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</si>
  <si>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</si>
  <si>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</si>
  <si>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</si>
  <si>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</si>
  <si>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</si>
  <si>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</si>
  <si>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</si>
  <si>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</si>
  <si>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</si>
  <si>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</si>
  <si>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</si>
  <si>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</si>
  <si>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</si>
  <si>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</si>
  <si>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</si>
  <si>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</si>
  <si>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</si>
  <si>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</si>
  <si>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</si>
  <si>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</si>
  <si>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</si>
  <si>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</si>
  <si>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</si>
  <si>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</si>
  <si>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</si>
  <si>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</si>
  <si>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</si>
  <si>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</si>
  <si>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</si>
  <si>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</si>
  <si>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</si>
  <si>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</si>
  <si>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</si>
  <si>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</si>
  <si>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</si>
  <si>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</si>
  <si>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</si>
  <si>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</si>
  <si>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</si>
  <si>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</si>
  <si>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</si>
  <si>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</si>
  <si>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</si>
  <si>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</si>
  <si>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</si>
  <si>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</si>
  <si>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</si>
  <si>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</si>
  <si>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</si>
  <si>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</si>
  <si>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</si>
  <si>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</si>
  <si>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</si>
  <si>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</si>
  <si>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</si>
  <si>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</si>
  <si>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</si>
  <si>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</si>
  <si>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</si>
  <si>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</si>
  <si>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</si>
  <si>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</si>
  <si>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</si>
  <si>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</si>
  <si>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</si>
  <si>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</si>
  <si>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</si>
  <si>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</si>
  <si>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</si>
  <si>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</si>
  <si>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</si>
  <si>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</si>
  <si>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</si>
  <si>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</si>
  <si>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</si>
  <si>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</si>
  <si>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</si>
  <si>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</si>
  <si>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</si>
  <si>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</si>
  <si>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</si>
  <si>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</si>
  <si>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</si>
  <si>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</si>
  <si>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</si>
  <si>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</si>
  <si>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</si>
  <si>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</si>
  <si>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</si>
  <si>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</si>
  <si>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</si>
  <si>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</si>
  <si>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</si>
  <si>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</si>
  <si>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</si>
  <si>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</si>
  <si>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</si>
  <si>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</si>
  <si>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</si>
  <si>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</si>
  <si>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</si>
  <si>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</si>
  <si>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</si>
  <si>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</si>
  <si>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</si>
  <si>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</si>
  <si>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</si>
  <si>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</si>
  <si>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</si>
  <si>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</si>
  <si>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</si>
  <si>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</si>
  <si>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</si>
  <si>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</si>
  <si>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</si>
  <si>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</si>
  <si>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</si>
  <si>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</si>
  <si>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</si>
  <si>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</si>
  <si>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</si>
  <si>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</si>
  <si>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</si>
  <si>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</si>
  <si>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</si>
  <si>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</si>
  <si>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</si>
  <si>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</si>
  <si>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</si>
  <si>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</si>
  <si>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</si>
  <si>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</si>
  <si>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</si>
  <si>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</si>
  <si>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</si>
  <si>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</si>
  <si>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</si>
  <si>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</si>
  <si>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</si>
  <si>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</si>
  <si>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</si>
  <si>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</si>
  <si>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</si>
  <si>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</si>
  <si>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</si>
  <si>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</si>
  <si>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</si>
  <si>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</si>
  <si>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</si>
  <si>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</si>
  <si>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</si>
  <si>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</si>
  <si>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</si>
  <si>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</si>
  <si>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</si>
  <si>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</si>
  <si>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</si>
  <si>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</si>
  <si>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</si>
  <si>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</si>
  <si>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</si>
  <si>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</si>
  <si>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</si>
  <si>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</si>
  <si>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</si>
  <si>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</si>
  <si>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</si>
  <si>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</si>
  <si>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</si>
  <si>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</si>
  <si>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</si>
  <si>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</si>
  <si>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</si>
  <si>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</si>
  <si>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</si>
  <si>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</si>
  <si>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</si>
  <si>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</si>
  <si>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</si>
  <si>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</si>
  <si>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</si>
  <si>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</si>
  <si>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</si>
  <si>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</si>
  <si>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</si>
  <si>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</si>
  <si>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</si>
  <si>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</si>
  <si>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</si>
  <si>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</si>
  <si>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</si>
  <si>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</si>
  <si>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</si>
  <si>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</si>
  <si>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</si>
  <si>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</si>
  <si>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</si>
  <si>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</si>
  <si>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</si>
  <si>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</si>
  <si>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</si>
  <si>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</si>
  <si>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</si>
  <si>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</si>
  <si>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</si>
  <si>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</si>
  <si>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</si>
  <si>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</si>
  <si>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</si>
  <si>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</si>
  <si>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</si>
  <si>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</si>
  <si>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</si>
  <si>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</si>
  <si>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</si>
  <si>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</si>
  <si>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</si>
  <si>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</si>
  <si>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</si>
  <si>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</si>
  <si>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</si>
  <si>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</si>
  <si>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</si>
  <si>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</si>
  <si>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</si>
  <si>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</si>
  <si>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</si>
  <si>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</si>
  <si>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</si>
  <si>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</si>
  <si>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</si>
  <si>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</si>
  <si>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</si>
  <si>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</si>
  <si>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</si>
  <si>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</si>
  <si>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</si>
  <si>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</si>
  <si>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</si>
  <si>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</si>
  <si>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</si>
  <si>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</si>
  <si>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</si>
  <si>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</si>
  <si>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</si>
  <si>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</si>
  <si>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</si>
  <si>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</si>
  <si>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</si>
  <si>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</si>
  <si>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</si>
  <si>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</si>
  <si>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</si>
  <si>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</si>
  <si>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</si>
  <si>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</si>
  <si>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</si>
  <si>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</si>
  <si>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</si>
  <si>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</si>
  <si>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</si>
  <si>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</si>
  <si>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</si>
  <si>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</si>
  <si>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</si>
  <si>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</si>
  <si>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</si>
  <si>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</si>
  <si>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</si>
  <si>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</si>
  <si>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</si>
  <si>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</si>
  <si>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</si>
  <si>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</si>
  <si>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</si>
  <si>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</si>
  <si>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</si>
  <si>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</si>
  <si>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</si>
  <si>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</si>
  <si>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</si>
  <si>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</si>
  <si>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</si>
  <si>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</si>
  <si>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</si>
  <si>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</si>
  <si>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</si>
  <si>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</si>
  <si>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</si>
  <si>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</si>
  <si>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</si>
  <si>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</si>
  <si>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</si>
  <si>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</si>
  <si>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</si>
  <si>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</si>
  <si>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</si>
  <si>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</si>
  <si>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</si>
  <si>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</si>
  <si>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</si>
  <si>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</si>
  <si>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</si>
  <si>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</si>
  <si>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</si>
  <si>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</si>
  <si>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</si>
  <si>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</si>
  <si>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</si>
  <si>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</si>
  <si>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</si>
  <si>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</si>
  <si>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</si>
  <si>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</si>
  <si>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</si>
  <si>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</si>
  <si>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</si>
  <si>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</si>
  <si>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</si>
  <si>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</si>
  <si>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</si>
  <si>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</si>
  <si>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</si>
  <si>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</si>
  <si>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</si>
  <si>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</si>
  <si>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</si>
  <si>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</si>
  <si>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</si>
  <si>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</si>
  <si>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</si>
  <si>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</si>
  <si>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</si>
  <si>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</si>
  <si>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</si>
  <si>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</si>
  <si>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</si>
  <si>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</si>
  <si>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</si>
  <si>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</si>
  <si>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</si>
  <si>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</si>
  <si>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</si>
  <si>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</si>
  <si>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</si>
  <si>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</si>
  <si>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</si>
  <si>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</si>
  <si>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</si>
  <si>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</si>
  <si>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</si>
  <si>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</si>
  <si>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</si>
  <si>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</si>
  <si>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</si>
  <si>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</si>
  <si>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</si>
  <si>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</si>
  <si>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</si>
  <si>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</si>
  <si>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</si>
  <si>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</si>
  <si>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</si>
  <si>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</si>
  <si>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</si>
  <si>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</si>
  <si>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</si>
  <si>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</si>
  <si>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</si>
  <si>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</si>
  <si>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</si>
  <si>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</si>
  <si>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</si>
  <si>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</si>
  <si>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</si>
  <si>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</si>
  <si>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</si>
  <si>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</si>
  <si>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</si>
  <si>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</si>
  <si>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</si>
  <si>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</si>
  <si>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</si>
  <si>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</si>
  <si>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</si>
  <si>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</si>
  <si>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</si>
  <si>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</si>
  <si>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</si>
  <si>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</si>
  <si>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</si>
  <si>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</si>
  <si>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</si>
  <si>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</si>
  <si>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</si>
  <si>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</si>
  <si>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</si>
  <si>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</si>
  <si>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</si>
  <si>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</si>
  <si>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</si>
  <si>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</si>
  <si>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</si>
  <si>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</si>
  <si>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</si>
  <si>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</si>
  <si>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</si>
  <si>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</si>
  <si>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</si>
  <si>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</si>
  <si>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</si>
  <si>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</si>
  <si>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</si>
  <si>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</si>
  <si>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</si>
  <si>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</si>
  <si>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</si>
  <si>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</si>
  <si>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</si>
  <si>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</si>
  <si>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</si>
  <si>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</si>
  <si>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</si>
  <si>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</si>
  <si>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</si>
  <si>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</si>
  <si>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</si>
  <si>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</si>
  <si>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</si>
  <si>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</si>
  <si>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</si>
  <si>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</si>
  <si>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</si>
  <si>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</si>
  <si>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</si>
  <si>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</si>
  <si>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</si>
  <si>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</si>
  <si>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</si>
  <si>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</si>
  <si>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</si>
  <si>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</si>
  <si>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</si>
  <si>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</si>
  <si>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</si>
  <si>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</si>
  <si>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</si>
  <si>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</si>
  <si>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</si>
  <si>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</si>
  <si>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</si>
  <si>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</si>
  <si>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</si>
  <si>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</si>
  <si>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</si>
  <si>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</si>
  <si>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</si>
  <si>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</si>
  <si>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</si>
  <si>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</si>
  <si>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</si>
  <si>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</si>
  <si>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</si>
  <si>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</si>
  <si>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</si>
  <si>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</si>
  <si>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</si>
  <si>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</si>
  <si>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</si>
  <si>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</si>
  <si>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</si>
  <si>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</si>
  <si>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</si>
  <si>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</si>
  <si>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</si>
  <si>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</si>
  <si>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</si>
  <si>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</si>
  <si>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</si>
  <si>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</si>
  <si>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</si>
  <si>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</si>
  <si>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</si>
  <si>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</si>
  <si>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</si>
  <si>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</si>
  <si>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</si>
  <si>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</si>
  <si>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</si>
  <si>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</si>
  <si>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</si>
  <si>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</si>
  <si>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</si>
  <si>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</si>
  <si>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</si>
  <si>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</si>
  <si>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</si>
  <si>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</si>
  <si>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</si>
  <si>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</si>
  <si>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</si>
  <si>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</si>
  <si>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</si>
  <si>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</si>
  <si>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</si>
  <si>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</si>
  <si>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</si>
  <si>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</si>
  <si>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</si>
  <si>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</si>
  <si>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</si>
  <si>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</si>
  <si>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</si>
  <si>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</si>
  <si>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</si>
  <si>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</si>
  <si>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</si>
  <si>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</si>
  <si>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</si>
  <si>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</si>
  <si>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</si>
  <si>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</si>
  <si>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</si>
  <si>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</si>
  <si>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</si>
  <si>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</si>
  <si>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</si>
  <si>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</si>
  <si>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</si>
  <si>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</si>
  <si>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</si>
  <si>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</si>
  <si>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</si>
  <si>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</si>
  <si>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</si>
  <si>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</si>
  <si>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</si>
  <si>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</si>
  <si>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</si>
  <si>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</si>
  <si>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</si>
  <si>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</si>
  <si>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</si>
  <si>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</si>
  <si>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</si>
  <si>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</si>
  <si>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</si>
  <si>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</si>
  <si>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</si>
  <si>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</si>
  <si>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</si>
  <si>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</si>
  <si>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</si>
  <si>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</si>
  <si>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</si>
  <si>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</si>
  <si>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</si>
  <si>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</si>
  <si>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</si>
  <si>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</si>
  <si>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</si>
  <si>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</si>
  <si>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</si>
  <si>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</si>
  <si>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</si>
  <si>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</si>
  <si>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</si>
  <si>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</si>
  <si>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</si>
  <si>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</si>
  <si>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</si>
  <si>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</si>
  <si>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</si>
  <si>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</si>
  <si>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</si>
  <si>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</si>
  <si>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</si>
  <si>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</si>
  <si>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</si>
  <si>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</si>
  <si>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</si>
  <si>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</si>
  <si>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</si>
  <si>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</si>
  <si>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</si>
  <si>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</si>
  <si>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</si>
  <si>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</si>
  <si>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</si>
  <si>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</si>
  <si>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</si>
  <si>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</si>
  <si>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</si>
  <si>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</si>
  <si>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</si>
  <si>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</si>
  <si>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</si>
  <si>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</si>
  <si>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</si>
  <si>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</si>
  <si>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</si>
  <si>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</si>
  <si>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</si>
  <si>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</si>
  <si>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</si>
  <si>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</si>
  <si>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</si>
  <si>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</si>
  <si>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</si>
  <si>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</si>
  <si>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</si>
  <si>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</si>
  <si>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</si>
  <si>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</si>
  <si>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</si>
  <si>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</si>
  <si>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</si>
  <si>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</si>
  <si>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</si>
  <si>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</si>
  <si>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</si>
  <si>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</si>
  <si>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</si>
  <si>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</si>
  <si>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</si>
  <si>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</si>
  <si>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</si>
  <si>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</si>
  <si>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</si>
  <si>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</si>
  <si>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</si>
  <si>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</si>
  <si>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</si>
  <si>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</si>
  <si>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</si>
  <si>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</si>
  <si>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</si>
  <si>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</si>
  <si>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</si>
  <si>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</si>
  <si>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</si>
  <si>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</si>
  <si>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</si>
  <si>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</si>
  <si>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</si>
  <si>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</si>
  <si>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</si>
  <si>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</si>
  <si>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</si>
  <si>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</si>
  <si>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</si>
  <si>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</si>
  <si>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</si>
  <si>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</si>
  <si>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</si>
  <si>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</si>
  <si>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</si>
  <si>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</si>
  <si>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</si>
  <si>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</si>
  <si>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</si>
  <si>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</si>
  <si>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</si>
  <si>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</si>
  <si>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</si>
  <si>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</si>
  <si>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</si>
  <si>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</si>
  <si>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</si>
  <si>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</si>
  <si>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</si>
  <si>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</si>
  <si>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</si>
  <si>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</si>
  <si>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</si>
  <si>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</si>
  <si>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</si>
  <si>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</si>
  <si>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</si>
  <si>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</si>
  <si>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</si>
  <si>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</si>
  <si>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</si>
  <si>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</si>
  <si>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</si>
  <si>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</si>
  <si>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</si>
  <si>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</si>
  <si>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</si>
  <si>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</si>
  <si>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</si>
  <si>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</si>
  <si>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</si>
  <si>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</si>
  <si>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</si>
  <si>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</si>
  <si>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</si>
  <si>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</si>
  <si>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</si>
  <si>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</si>
  <si>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</si>
  <si>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</si>
  <si>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</si>
  <si>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</si>
  <si>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</si>
  <si>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</si>
  <si>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</si>
  <si>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</si>
  <si>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</si>
  <si>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</si>
  <si>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</si>
  <si>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</si>
  <si>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</si>
  <si>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</si>
  <si>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</si>
  <si>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</si>
  <si>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</si>
  <si>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</si>
  <si>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</si>
  <si>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</si>
  <si>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</si>
  <si>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</si>
  <si>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</si>
  <si>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</si>
  <si>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</si>
  <si>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</si>
  <si>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</si>
  <si>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</si>
  <si>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</si>
  <si>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</si>
  <si>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</si>
  <si>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</si>
  <si>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</si>
  <si>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</si>
  <si>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</si>
  <si>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</si>
  <si>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</si>
  <si>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</si>
  <si>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</si>
  <si>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</si>
  <si>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</si>
  <si>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</si>
  <si>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</si>
  <si>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</si>
  <si>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</si>
  <si>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</si>
  <si>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</si>
  <si>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</si>
  <si>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</si>
  <si>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</si>
  <si>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</si>
  <si>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</si>
  <si>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</si>
  <si>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</si>
  <si>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</si>
  <si>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</si>
  <si>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</si>
  <si>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</si>
  <si>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</si>
  <si>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</si>
  <si>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</si>
  <si>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</si>
  <si>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</si>
  <si>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</si>
  <si>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</si>
  <si>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</si>
  <si>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</si>
  <si>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</si>
  <si>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</si>
  <si>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</si>
  <si>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</si>
  <si>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</si>
  <si>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</si>
  <si>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</si>
  <si>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</si>
  <si>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</si>
  <si>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</si>
  <si>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</si>
  <si>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</si>
  <si>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</si>
  <si>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</si>
  <si>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</si>
  <si>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</si>
  <si>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</si>
  <si>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</si>
  <si>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</si>
  <si>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</si>
  <si>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</si>
  <si>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</si>
  <si>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</si>
  <si>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</si>
  <si>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</si>
  <si>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</si>
  <si>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</si>
  <si>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</si>
  <si>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</si>
  <si>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</si>
  <si>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</si>
  <si>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</si>
  <si>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</si>
  <si>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</si>
  <si>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</si>
  <si>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</si>
  <si>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</si>
  <si>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</si>
  <si>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</si>
  <si>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</si>
  <si>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</si>
  <si>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</si>
  <si>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</si>
  <si>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</si>
  <si>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</si>
  <si>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</si>
  <si>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</si>
  <si>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</si>
  <si>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</si>
  <si>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</si>
  <si>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</si>
  <si>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</si>
  <si>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</si>
  <si>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</si>
  <si>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</si>
  <si>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</si>
  <si>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</si>
  <si>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</si>
  <si>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</si>
  <si>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</si>
  <si>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</si>
  <si>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</si>
  <si>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</si>
  <si>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</si>
  <si>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</si>
  <si>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</si>
  <si>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</si>
  <si>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</si>
  <si>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</si>
  <si>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</si>
  <si>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</si>
  <si>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</si>
  <si>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</si>
  <si>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</si>
  <si>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</si>
  <si>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</si>
  <si>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</si>
  <si>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</si>
  <si>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</si>
  <si>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</si>
  <si>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</si>
  <si>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</si>
  <si>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</si>
  <si>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</si>
  <si>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</si>
  <si>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</si>
  <si>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</si>
  <si>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</si>
  <si>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</si>
  <si>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</si>
  <si>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</si>
  <si>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</si>
  <si>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</si>
  <si>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</si>
  <si>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</si>
  <si>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</si>
  <si>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</si>
  <si>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</si>
  <si>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</si>
  <si>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</si>
  <si>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</si>
  <si>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</si>
  <si>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</si>
  <si>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</si>
  <si>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</si>
  <si>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</si>
  <si>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</si>
  <si>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</si>
  <si>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</si>
  <si>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</si>
  <si>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</si>
  <si>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</si>
  <si>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</si>
  <si>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</si>
  <si>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</si>
  <si>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</si>
  <si>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</si>
  <si>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</si>
  <si>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</si>
  <si>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</si>
  <si>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</si>
  <si>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</si>
  <si>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</si>
  <si>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</si>
  <si>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</si>
  <si>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</si>
  <si>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</si>
  <si>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</si>
  <si>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</si>
  <si>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</si>
  <si>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</si>
  <si>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</si>
  <si>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</si>
  <si>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</si>
  <si>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</si>
  <si>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</si>
  <si>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</si>
  <si>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</si>
  <si>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</si>
  <si>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</si>
  <si>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</si>
  <si>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</si>
  <si>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</si>
  <si>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</si>
  <si>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</si>
  <si>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</si>
  <si>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</si>
  <si>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</si>
  <si>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</si>
  <si>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</si>
  <si>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</si>
  <si>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</si>
  <si>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</si>
  <si>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</si>
  <si>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</si>
  <si>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</si>
  <si>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</si>
  <si>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</si>
  <si>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</si>
  <si>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</si>
  <si>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</si>
  <si>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</si>
  <si>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</si>
  <si>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</si>
  <si>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</si>
  <si>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</si>
  <si>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</si>
  <si>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</si>
  <si>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</si>
  <si>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</si>
  <si>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</si>
  <si>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</si>
  <si>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</si>
  <si>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</si>
  <si>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</si>
  <si>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</si>
  <si>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</si>
  <si>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</si>
  <si>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</si>
  <si>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</si>
  <si>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</si>
  <si>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</si>
  <si>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</si>
  <si>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</si>
  <si>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</si>
  <si>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</si>
  <si>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</si>
  <si>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</si>
  <si>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</si>
  <si>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</si>
  <si>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</si>
  <si>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</si>
  <si>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</si>
  <si>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</si>
  <si>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</si>
  <si>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</si>
  <si>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</si>
  <si>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</si>
  <si>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</si>
  <si>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</si>
  <si>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</si>
  <si>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</si>
  <si>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</si>
  <si>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</si>
  <si>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</si>
  <si>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</si>
  <si>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</si>
  <si>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</si>
  <si>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</si>
  <si>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</si>
  <si>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</si>
  <si>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</si>
  <si>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</si>
  <si>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</si>
  <si>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</si>
  <si>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</si>
  <si>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</si>
  <si>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</si>
  <si>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</si>
  <si>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</si>
  <si>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</si>
  <si>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</si>
  <si>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</si>
  <si>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</si>
  <si>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</si>
  <si>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</si>
  <si>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</si>
  <si>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</si>
  <si>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</si>
  <si>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</si>
  <si>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</si>
  <si>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</si>
  <si>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</si>
  <si>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</si>
  <si>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</si>
  <si>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</si>
  <si>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</si>
  <si>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</si>
  <si>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</si>
  <si>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</si>
  <si>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</si>
  <si>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</si>
  <si>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</si>
  <si>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</si>
  <si>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</si>
  <si>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</si>
  <si>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</si>
  <si>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</si>
  <si>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</si>
  <si>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</si>
  <si>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</si>
  <si>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</si>
  <si>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</si>
  <si>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</si>
  <si>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</si>
  <si>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</si>
  <si>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</si>
  <si>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</si>
  <si>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</si>
  <si>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</si>
  <si>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</si>
  <si>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</si>
  <si>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</si>
  <si>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</si>
  <si>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</si>
  <si>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</si>
  <si>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</si>
  <si>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</si>
  <si>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</si>
  <si>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</si>
  <si>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</si>
  <si>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</si>
  <si>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</si>
  <si>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</si>
  <si>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</si>
  <si>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</si>
  <si>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</si>
  <si>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</si>
  <si>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</si>
  <si>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</si>
  <si>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</si>
  <si>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</si>
  <si>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</si>
  <si>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</si>
  <si>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</si>
  <si>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</si>
  <si>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</si>
  <si>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</si>
  <si>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</si>
  <si>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</si>
  <si>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</si>
  <si>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</si>
  <si>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</si>
  <si>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</si>
  <si>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</si>
  <si>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</si>
  <si>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</si>
  <si>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</si>
  <si>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</si>
  <si>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</si>
  <si>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</si>
  <si>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</si>
  <si>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</si>
  <si>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</si>
  <si>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</si>
  <si>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</si>
  <si>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</si>
  <si>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</si>
  <si>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</si>
  <si>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</si>
  <si>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</si>
  <si>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</si>
  <si>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</si>
  <si>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</si>
  <si>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</si>
  <si>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</si>
  <si>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</si>
  <si>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</si>
  <si>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</si>
  <si>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</si>
  <si>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</si>
  <si>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</si>
  <si>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</si>
  <si>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</si>
  <si>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</si>
  <si>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</si>
  <si>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</si>
  <si>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</si>
  <si>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</si>
  <si>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</si>
  <si>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</si>
  <si>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</si>
  <si>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</si>
  <si>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</si>
  <si>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</si>
  <si>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</si>
  <si>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</si>
  <si>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</si>
  <si>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</si>
  <si>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</si>
  <si>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</si>
  <si>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</si>
  <si>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</si>
  <si>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</si>
  <si>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</si>
  <si>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</si>
  <si>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</si>
  <si>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</si>
  <si>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</si>
  <si>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</si>
  <si>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</si>
  <si>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</si>
  <si>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</si>
  <si>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</si>
  <si>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</si>
  <si>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</si>
  <si>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</si>
  <si>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</si>
  <si>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</si>
  <si>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</si>
  <si>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</si>
  <si>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</si>
  <si>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</si>
  <si>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</si>
  <si>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</si>
  <si>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</si>
  <si>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</si>
  <si>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</si>
  <si>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</si>
  <si>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</si>
  <si>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</si>
  <si>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</si>
  <si>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</si>
  <si>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</si>
  <si>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</si>
  <si>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</si>
  <si>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</si>
  <si>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</si>
  <si>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</si>
  <si>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</si>
  <si>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</si>
  <si>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</si>
  <si>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</si>
  <si>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</si>
  <si>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</si>
  <si>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</si>
  <si>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</si>
  <si>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</si>
  <si>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</si>
  <si>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</si>
  <si>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</si>
  <si>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</si>
  <si>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</si>
  <si>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</si>
  <si>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</si>
  <si>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</si>
  <si>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</si>
  <si>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</si>
  <si>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</si>
  <si>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</si>
  <si>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</si>
  <si>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</si>
  <si>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</si>
  <si>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</si>
  <si>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</si>
  <si>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</si>
  <si>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</si>
  <si>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</si>
  <si>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</si>
  <si>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</si>
  <si>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</si>
  <si>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</si>
  <si>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</si>
  <si>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</si>
  <si>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</si>
  <si>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</si>
  <si>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</si>
  <si>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</si>
  <si>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</si>
  <si>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</si>
  <si>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</si>
  <si>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</si>
  <si>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</si>
  <si>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</si>
  <si>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</si>
  <si>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</si>
  <si>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</si>
  <si>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</si>
  <si>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</si>
  <si>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</si>
  <si>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</si>
  <si>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</si>
  <si>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</si>
  <si>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</si>
  <si>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</si>
  <si>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</si>
  <si>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</si>
  <si>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</si>
  <si>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</si>
  <si>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</si>
  <si>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</si>
  <si>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</si>
  <si>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</si>
  <si>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</si>
  <si>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</si>
  <si>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</si>
  <si>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</si>
  <si>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</si>
  <si>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</si>
  <si>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</si>
  <si>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</si>
  <si>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</si>
  <si>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</si>
  <si>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</si>
  <si>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</si>
  <si>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</si>
  <si>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</si>
  <si>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</si>
  <si>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</si>
  <si>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</si>
  <si>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</si>
  <si>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</si>
  <si>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</si>
  <si>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</si>
  <si>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</si>
  <si>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</si>
  <si>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</si>
  <si>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</si>
  <si>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</si>
  <si>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</si>
  <si>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</si>
  <si>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</si>
  <si>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</si>
  <si>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</si>
  <si>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</si>
  <si>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</si>
  <si>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</si>
  <si>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</si>
  <si>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</si>
  <si>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</si>
  <si>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</si>
  <si>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</si>
  <si>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</si>
  <si>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</si>
  <si>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</si>
  <si>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</si>
  <si>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</si>
  <si>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</si>
  <si>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</si>
  <si>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</si>
  <si>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</si>
  <si>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</si>
  <si>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</si>
  <si>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</si>
  <si>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</si>
  <si>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</si>
  <si>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</si>
  <si>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</si>
  <si>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</si>
  <si>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</si>
  <si>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</si>
  <si>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</si>
  <si>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</si>
  <si>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</si>
  <si>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</si>
  <si>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</si>
  <si>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</si>
  <si>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</si>
  <si>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</si>
  <si>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</si>
  <si>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</si>
  <si>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</si>
  <si>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</si>
  <si>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</si>
  <si>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</si>
  <si>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</si>
  <si>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</si>
  <si>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</si>
  <si>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</si>
  <si>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</si>
  <si>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</si>
  <si>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</si>
  <si>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</si>
  <si>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</si>
  <si>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</si>
  <si>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</si>
  <si>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</si>
  <si>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</si>
  <si>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</si>
  <si>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</si>
  <si>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</si>
  <si>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</si>
  <si>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</si>
  <si>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</si>
  <si>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</si>
  <si>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</si>
  <si>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</si>
  <si>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</si>
  <si>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</si>
  <si>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</si>
  <si>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</si>
  <si>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</si>
  <si>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</si>
  <si>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</si>
  <si>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</si>
  <si>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</si>
  <si>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</si>
  <si>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</si>
  <si>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</si>
  <si>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</si>
  <si>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</si>
  <si>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</si>
  <si>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</si>
  <si>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</si>
  <si>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</si>
  <si>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</si>
  <si>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</si>
  <si>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</si>
  <si>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</si>
  <si>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</si>
  <si>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</si>
  <si>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</si>
  <si>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</si>
  <si>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</si>
  <si>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</si>
  <si>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</si>
  <si>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</si>
  <si>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</si>
  <si>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</si>
  <si>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</si>
  <si>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</si>
  <si>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</si>
  <si>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</si>
  <si>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</si>
  <si>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</si>
  <si>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</si>
  <si>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</si>
  <si>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</si>
  <si>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</si>
  <si>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</si>
  <si>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</si>
  <si>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</si>
  <si>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</si>
  <si>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</si>
  <si>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</si>
  <si>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</si>
  <si>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</si>
  <si>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</si>
  <si>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</si>
  <si>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</si>
  <si>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</si>
  <si>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</si>
  <si>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</si>
  <si>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</si>
  <si>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</si>
  <si>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</si>
  <si>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</si>
  <si>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</si>
  <si>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</si>
  <si>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</si>
  <si>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</si>
  <si>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</si>
  <si>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</si>
  <si>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</si>
  <si>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</si>
  <si>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</si>
  <si>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</si>
  <si>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</si>
  <si>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</si>
  <si>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</si>
  <si>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</si>
  <si>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</si>
  <si>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</si>
  <si>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</si>
  <si>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</si>
  <si>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</si>
  <si>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</si>
  <si>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</si>
  <si>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</si>
  <si>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</si>
  <si>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</si>
  <si>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</si>
  <si>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</si>
  <si>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</si>
  <si>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</si>
  <si>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</si>
  <si>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</si>
  <si>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</si>
  <si>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</si>
  <si>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</si>
  <si>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</si>
  <si>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</si>
  <si>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</si>
  <si>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</si>
  <si>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</si>
  <si>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</si>
  <si>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</si>
  <si>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</si>
  <si>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</si>
  <si>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</si>
  <si>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</si>
  <si>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</si>
  <si>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</si>
  <si>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</si>
  <si>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</si>
  <si>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</si>
  <si>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</si>
  <si>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</si>
  <si>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</si>
  <si>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</si>
  <si>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</si>
  <si>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</si>
  <si>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</si>
  <si>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</si>
  <si>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</si>
  <si>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</si>
  <si>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</si>
  <si>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</si>
  <si>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</si>
  <si>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</si>
  <si>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</si>
  <si>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</si>
  <si>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</si>
  <si>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</si>
  <si>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</si>
  <si>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</si>
  <si>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</si>
  <si>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</si>
  <si>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</si>
  <si>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</si>
  <si>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</si>
  <si>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</si>
  <si>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</si>
  <si>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</si>
  <si>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</si>
  <si>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</si>
  <si>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</si>
  <si>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</si>
  <si>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</si>
  <si>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</si>
  <si>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</si>
  <si>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</si>
  <si>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</si>
  <si>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</si>
  <si>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</si>
  <si>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</si>
  <si>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</si>
  <si>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</si>
  <si>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</si>
  <si>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</si>
  <si>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</si>
  <si>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</si>
  <si>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</si>
  <si>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</si>
  <si>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</si>
  <si>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</si>
  <si>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</si>
  <si>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</si>
  <si>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</si>
  <si>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</si>
  <si>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</si>
  <si>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</si>
  <si>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</si>
  <si>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</si>
  <si>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</si>
  <si>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</si>
  <si>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</si>
  <si>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</si>
  <si>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</si>
  <si>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</si>
  <si>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</si>
  <si>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</si>
  <si>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</si>
  <si>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</si>
  <si>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</si>
  <si>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</si>
  <si>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</si>
  <si>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</si>
  <si>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</si>
  <si>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</si>
  <si>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</si>
  <si>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</si>
  <si>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</si>
  <si>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</si>
  <si>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</si>
  <si>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</si>
  <si>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</si>
  <si>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</si>
  <si>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</si>
  <si>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</si>
  <si>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</si>
  <si>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</si>
  <si>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</si>
  <si>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</si>
  <si>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</si>
  <si>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</si>
  <si>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</si>
  <si>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</si>
  <si>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</si>
  <si>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</si>
  <si>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</si>
  <si>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</si>
  <si>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</si>
  <si>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</si>
  <si>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</si>
  <si>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</si>
  <si>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</si>
  <si>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</si>
  <si>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</si>
  <si>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</si>
  <si>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</si>
  <si>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</si>
  <si>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</si>
  <si>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</si>
  <si>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</si>
  <si>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</si>
  <si>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</si>
  <si>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</si>
  <si>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</si>
  <si>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</si>
  <si>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</si>
  <si>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</si>
  <si>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</si>
  <si>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</si>
  <si>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</si>
  <si>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</si>
  <si>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</si>
  <si>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</si>
  <si>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</si>
  <si>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</si>
  <si>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</si>
  <si>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</si>
  <si>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</si>
  <si>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</si>
  <si>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</si>
  <si>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</si>
  <si>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</si>
  <si>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</si>
  <si>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</si>
  <si>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</si>
  <si>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</si>
  <si>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</si>
  <si>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</si>
  <si>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</si>
  <si>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</si>
  <si>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</si>
  <si>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</si>
  <si>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</si>
  <si>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</si>
  <si>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</si>
  <si>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</si>
  <si>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</si>
  <si>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</si>
  <si>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</si>
  <si>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</si>
  <si>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</si>
  <si>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</si>
  <si>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</si>
  <si>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</si>
  <si>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</si>
  <si>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</si>
  <si>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</si>
  <si>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</si>
  <si>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</si>
  <si>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</si>
  <si>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</si>
  <si>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</si>
  <si>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</si>
  <si>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</si>
  <si>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</si>
  <si>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</si>
  <si>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</si>
  <si>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</si>
  <si>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</si>
  <si>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</si>
  <si>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</si>
  <si>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</si>
  <si>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</si>
  <si>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</si>
  <si>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</si>
  <si>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</si>
  <si>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</si>
  <si>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</si>
  <si>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</si>
  <si>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</si>
  <si>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</si>
  <si>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</si>
  <si>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</si>
  <si>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</si>
  <si>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</si>
  <si>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</si>
  <si>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</si>
  <si>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</si>
  <si>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</si>
  <si>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</si>
  <si>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</si>
  <si>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</si>
  <si>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</si>
  <si>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</si>
  <si>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</si>
  <si>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</si>
  <si>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</si>
  <si>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</si>
  <si>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</si>
  <si>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</si>
  <si>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</si>
  <si>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</si>
  <si>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</si>
  <si>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</si>
  <si>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</si>
  <si>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</si>
  <si>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</si>
  <si>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</si>
  <si>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</si>
  <si>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</si>
  <si>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</si>
  <si>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</si>
  <si>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</si>
  <si>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</si>
  <si>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</si>
  <si>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</si>
  <si>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</si>
  <si>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</si>
  <si>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</si>
  <si>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</si>
  <si>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</si>
  <si>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</si>
  <si>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</si>
  <si>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</si>
  <si>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</si>
  <si>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</si>
  <si>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</si>
  <si>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</si>
  <si>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</si>
  <si>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</si>
  <si>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</si>
  <si>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</si>
  <si>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</si>
  <si>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</si>
  <si>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</si>
  <si>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</si>
  <si>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</si>
  <si>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</si>
  <si>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</si>
  <si>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</si>
  <si>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</si>
  <si>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</si>
  <si>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</si>
  <si>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</si>
  <si>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</si>
  <si>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</si>
  <si>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</si>
  <si>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</si>
  <si>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</si>
  <si>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</si>
  <si>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</si>
  <si>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</si>
  <si>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</si>
  <si>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</si>
  <si>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</si>
  <si>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</si>
  <si>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</si>
  <si>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</si>
  <si>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</si>
  <si>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</si>
  <si>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</si>
  <si>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</si>
  <si>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</si>
  <si>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</si>
  <si>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</si>
  <si>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</si>
  <si>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</si>
  <si>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</si>
  <si>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</si>
  <si>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</si>
  <si>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</si>
  <si>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</si>
  <si>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</si>
  <si>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</si>
  <si>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</si>
  <si>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</si>
  <si>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</si>
  <si>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</si>
  <si>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</si>
  <si>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</si>
  <si>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</si>
  <si>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</si>
  <si>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</si>
  <si>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</si>
  <si>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</si>
  <si>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</si>
  <si>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</si>
  <si>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</si>
  <si>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</si>
  <si>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</si>
  <si>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</si>
  <si>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</si>
  <si>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</si>
  <si>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</si>
  <si>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</si>
  <si>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</si>
  <si>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</si>
  <si>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</si>
  <si>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</si>
  <si>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</si>
  <si>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</si>
  <si>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</si>
  <si>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</si>
  <si>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</si>
  <si>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</si>
  <si>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</si>
  <si>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</si>
  <si>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</si>
  <si>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</si>
  <si>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</si>
  <si>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</si>
  <si>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</si>
  <si>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</si>
  <si>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</si>
  <si>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</si>
  <si>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</si>
  <si>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</si>
  <si>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</si>
  <si>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</si>
  <si>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</si>
  <si>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</si>
  <si>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</si>
  <si>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</si>
  <si>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</si>
  <si>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</si>
  <si>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</si>
  <si>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</si>
  <si>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</si>
  <si>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</si>
  <si>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</si>
  <si>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</si>
  <si>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</si>
  <si>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</si>
  <si>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</si>
  <si>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</si>
  <si>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</si>
  <si>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</si>
  <si>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</si>
  <si>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</si>
  <si>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</si>
  <si>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</si>
  <si>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</si>
  <si>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</si>
  <si>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</si>
  <si>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</si>
  <si>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</si>
  <si>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</si>
  <si>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</si>
  <si>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</si>
  <si>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</si>
  <si>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</si>
  <si>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</si>
  <si>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</si>
  <si>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</si>
  <si>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</si>
  <si>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</si>
  <si>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</si>
  <si>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</si>
  <si>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</si>
  <si>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</si>
  <si>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</si>
  <si>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</si>
  <si>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</si>
  <si>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</si>
  <si>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</si>
  <si>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</si>
  <si>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</si>
  <si>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</si>
  <si>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</si>
  <si>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</si>
  <si>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</si>
  <si>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</si>
  <si>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</si>
  <si>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</si>
  <si>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</si>
  <si>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</si>
  <si>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</si>
  <si>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</si>
  <si>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</si>
  <si>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</si>
  <si>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</si>
  <si>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</si>
  <si>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</si>
  <si>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</si>
  <si>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</si>
  <si>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</si>
  <si>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</si>
  <si>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</si>
  <si>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</si>
  <si>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</si>
  <si>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</si>
  <si>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</si>
  <si>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</si>
  <si>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</si>
  <si>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</si>
  <si>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</si>
  <si>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</si>
  <si>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</si>
  <si>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</si>
  <si>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</si>
  <si>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</si>
  <si>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</si>
  <si>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</si>
  <si>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</si>
  <si>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</si>
  <si>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</si>
  <si>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</si>
  <si>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</si>
  <si>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</si>
  <si>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</si>
  <si>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</si>
  <si>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</si>
  <si>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</si>
  <si>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</si>
  <si>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</si>
  <si>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</si>
  <si>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</si>
  <si>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</si>
  <si>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</si>
  <si>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</si>
  <si>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</si>
  <si>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</si>
  <si>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</si>
  <si>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</si>
  <si>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</si>
  <si>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</si>
  <si>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</si>
  <si>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</si>
  <si>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</si>
  <si>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</si>
  <si>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</si>
  <si>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</si>
  <si>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</si>
  <si>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</si>
  <si>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</si>
  <si>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</si>
  <si>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</si>
  <si>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</si>
  <si>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</si>
  <si>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</si>
  <si>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</si>
  <si>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</si>
  <si>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</si>
  <si>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</si>
  <si>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</si>
  <si>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</si>
  <si>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</si>
  <si>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</si>
  <si>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</si>
  <si>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</si>
  <si>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</si>
  <si>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</si>
  <si>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</si>
  <si>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</si>
  <si>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</si>
  <si>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</si>
  <si>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</si>
  <si>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</si>
  <si>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</si>
  <si>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</si>
  <si>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</si>
  <si>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</si>
  <si>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</si>
  <si>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</si>
  <si>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</si>
  <si>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</si>
  <si>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</si>
  <si>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</si>
  <si>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</si>
  <si>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</si>
  <si>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</si>
  <si>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</si>
  <si>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</si>
  <si>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</si>
  <si>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</si>
  <si>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</si>
  <si>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</si>
  <si>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</si>
  <si>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</si>
  <si>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</si>
  <si>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</si>
  <si>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</si>
  <si>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</si>
  <si>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</si>
  <si>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</si>
  <si>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</si>
  <si>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</si>
  <si>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</si>
  <si>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</si>
  <si>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</si>
  <si>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</si>
  <si>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</si>
  <si>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</si>
  <si>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</si>
  <si>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</si>
  <si>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</si>
  <si>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</si>
  <si>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</si>
  <si>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</si>
  <si>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</si>
  <si>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</si>
  <si>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</si>
  <si>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</si>
  <si>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</si>
  <si>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</si>
  <si>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</si>
  <si>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</si>
  <si>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</si>
  <si>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</si>
  <si>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</si>
  <si>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</si>
  <si>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</si>
  <si>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</si>
  <si>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</si>
  <si>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</si>
  <si>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</si>
  <si>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</si>
  <si>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</si>
  <si>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</si>
  <si>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</si>
  <si>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</si>
  <si>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</si>
  <si>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</si>
  <si>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</si>
  <si>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</si>
  <si>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</si>
  <si>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</si>
  <si>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</si>
  <si>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</si>
  <si>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</si>
  <si>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</si>
  <si>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</si>
  <si>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</si>
  <si>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</si>
  <si>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</si>
  <si>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</si>
  <si>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</si>
  <si>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</si>
  <si>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</si>
  <si>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</si>
  <si>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</si>
  <si>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</si>
  <si>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</si>
  <si>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</si>
  <si>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</si>
  <si>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</si>
  <si>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</si>
  <si>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</si>
  <si>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</si>
  <si>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</si>
  <si>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</si>
  <si>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</si>
  <si>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</si>
  <si>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</si>
  <si>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</si>
  <si>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</si>
  <si>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</si>
  <si>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</si>
  <si>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</si>
  <si>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</si>
  <si>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</si>
  <si>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</si>
  <si>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</si>
  <si>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</si>
  <si>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</si>
  <si>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</si>
  <si>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</si>
  <si>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</si>
  <si>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</si>
  <si>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</si>
  <si>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</si>
  <si>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</si>
  <si>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</si>
  <si>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</si>
  <si>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</si>
  <si>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</si>
  <si>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</si>
  <si>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</si>
  <si>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</si>
  <si>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</si>
  <si>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</si>
  <si>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</si>
  <si>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</si>
  <si>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</si>
  <si>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</si>
  <si>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</si>
  <si>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</si>
  <si>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</si>
  <si>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</si>
  <si>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</si>
  <si>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</si>
  <si>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</si>
  <si>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</si>
  <si>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</si>
  <si>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</si>
  <si>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</si>
  <si>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</si>
  <si>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</si>
  <si>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</si>
  <si>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</si>
  <si>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</si>
  <si>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</si>
  <si>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</si>
  <si>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</si>
  <si>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</si>
  <si>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</si>
  <si>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</si>
  <si>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</si>
  <si>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</si>
  <si>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</si>
  <si>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</si>
  <si>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</si>
  <si>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</si>
  <si>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</si>
  <si>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</si>
  <si>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</si>
  <si>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</si>
  <si>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</si>
  <si>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</si>
  <si>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</si>
  <si>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</si>
  <si>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</si>
  <si>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</si>
  <si>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</si>
  <si>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</si>
  <si>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</si>
  <si>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</si>
  <si>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</si>
  <si>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</si>
  <si>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</si>
  <si>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</si>
  <si>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</si>
  <si>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</si>
  <si>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</si>
  <si>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</si>
  <si>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</si>
  <si>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</si>
  <si>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</si>
  <si>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</si>
  <si>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</si>
  <si>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</si>
  <si>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</si>
  <si>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</si>
  <si>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</si>
  <si>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</si>
  <si>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</si>
  <si>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</si>
  <si>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</si>
  <si>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</si>
  <si>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</si>
  <si>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</si>
  <si>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</si>
  <si>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</si>
  <si>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</si>
  <si>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</si>
  <si>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</si>
  <si>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</si>
  <si>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</si>
  <si>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</si>
  <si>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</si>
  <si>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</si>
  <si>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</si>
  <si>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</si>
  <si>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</si>
  <si>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</si>
  <si>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</si>
  <si>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</si>
  <si>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</si>
  <si>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</si>
  <si>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</si>
  <si>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</si>
  <si>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</si>
  <si>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</si>
  <si>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</si>
  <si>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</si>
  <si>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</si>
  <si>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</si>
  <si>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</si>
  <si>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</si>
  <si>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</si>
  <si>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</si>
  <si>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</si>
  <si>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</si>
  <si>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</si>
  <si>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</si>
  <si>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</si>
  <si>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</si>
  <si>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</si>
  <si>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</si>
  <si>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</si>
  <si>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</si>
  <si>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</si>
  <si>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</si>
  <si>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</si>
  <si>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</si>
  <si>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</si>
  <si>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</si>
  <si>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</si>
  <si>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</si>
  <si>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</si>
  <si>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</si>
  <si>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</si>
  <si>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</si>
  <si>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</si>
  <si>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</si>
  <si>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</si>
  <si>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</si>
  <si>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</si>
  <si>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</si>
  <si>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</si>
  <si>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</si>
  <si>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</si>
  <si>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</si>
  <si>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</si>
  <si>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</si>
  <si>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</si>
  <si>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</si>
  <si>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</si>
  <si>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</si>
  <si>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</si>
  <si>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</si>
  <si>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</si>
  <si>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</si>
  <si>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</si>
  <si>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</si>
  <si>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</si>
  <si>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</si>
  <si>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</si>
  <si>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</si>
  <si>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</si>
  <si>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</si>
  <si>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</si>
  <si>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</si>
  <si>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</si>
  <si>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</si>
  <si>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</si>
  <si>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</si>
  <si>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</si>
  <si>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</si>
  <si>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</si>
  <si>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</si>
  <si>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</si>
  <si>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</si>
  <si>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</si>
  <si>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</si>
  <si>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</si>
  <si>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</si>
  <si>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</si>
  <si>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</si>
  <si>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</si>
  <si>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</si>
  <si>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</si>
  <si>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</si>
  <si>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</si>
  <si>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</si>
  <si>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</si>
  <si>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</si>
  <si>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</si>
  <si>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</si>
  <si>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</si>
  <si>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</si>
  <si>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</si>
  <si>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</si>
  <si>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</si>
  <si>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</si>
  <si>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</si>
  <si>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</si>
  <si>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</si>
  <si>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</si>
  <si>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</si>
  <si>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</si>
  <si>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</si>
  <si>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</si>
  <si>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</si>
  <si>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</si>
  <si>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</si>
  <si>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</si>
  <si>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</si>
  <si>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</si>
  <si>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</si>
  <si>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</si>
  <si>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</si>
  <si>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</si>
  <si>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</si>
  <si>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</si>
  <si>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</si>
  <si>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</si>
  <si>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</si>
  <si>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</si>
  <si>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</si>
  <si>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</si>
  <si>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</si>
  <si>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</si>
  <si>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</si>
  <si>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</si>
  <si>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</si>
  <si>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</si>
  <si>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</si>
  <si>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</si>
  <si>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</si>
  <si>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</si>
  <si>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</si>
  <si>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</si>
  <si>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</si>
  <si>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</si>
  <si>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</si>
  <si>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</si>
  <si>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</si>
  <si>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</si>
  <si>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</si>
  <si>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</si>
  <si>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</si>
  <si>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</si>
  <si>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</si>
  <si>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</si>
  <si>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</si>
  <si>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</si>
  <si>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</si>
  <si>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</si>
  <si>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</si>
  <si>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</si>
  <si>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</si>
  <si>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</si>
  <si>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</si>
  <si>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</si>
  <si>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</si>
  <si>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</si>
  <si>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</si>
  <si>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</si>
  <si>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</si>
  <si>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</si>
  <si>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</si>
  <si>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</si>
  <si>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</si>
  <si>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</si>
  <si>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</si>
  <si>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</si>
  <si>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</si>
  <si>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</si>
  <si>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</si>
  <si>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</si>
  <si>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</si>
  <si>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</si>
  <si>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</si>
  <si>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</si>
  <si>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</si>
  <si>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</si>
  <si>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</si>
  <si>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</si>
  <si>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</si>
  <si>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</si>
  <si>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</si>
  <si>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</si>
  <si>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</si>
  <si>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</si>
  <si>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</si>
  <si>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</si>
  <si>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</si>
  <si>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</si>
  <si>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</si>
  <si>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</si>
  <si>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</si>
  <si>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</si>
  <si>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</si>
  <si>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</si>
  <si>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</si>
  <si>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</si>
  <si>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</si>
  <si>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</si>
  <si>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</si>
  <si>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</si>
  <si>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</si>
  <si>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</si>
  <si>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</si>
  <si>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</si>
  <si>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</si>
  <si>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</si>
  <si>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</si>
  <si>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</si>
  <si>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</si>
  <si>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</si>
  <si>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</si>
  <si>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</si>
  <si>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</si>
  <si>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</si>
  <si>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</si>
  <si>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</si>
  <si>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</si>
  <si>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</si>
  <si>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</si>
  <si>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</si>
  <si>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</si>
  <si>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</si>
  <si>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</si>
  <si>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</si>
  <si>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</si>
  <si>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</si>
  <si>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</si>
  <si>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</si>
  <si>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</si>
  <si>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</si>
  <si>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</si>
  <si>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</si>
  <si>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</si>
  <si>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</si>
  <si>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</si>
  <si>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</si>
  <si>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</si>
  <si>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</si>
  <si>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</si>
  <si>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</si>
  <si>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</si>
  <si>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</si>
  <si>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</si>
  <si>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</si>
  <si>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</si>
  <si>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</si>
  <si>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</si>
  <si>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</si>
  <si>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</si>
  <si>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</si>
  <si>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</si>
  <si>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</si>
  <si>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</si>
  <si>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</si>
  <si>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</si>
  <si>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</si>
  <si>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</si>
  <si>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</si>
  <si>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</si>
  <si>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</si>
  <si>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</si>
  <si>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</si>
  <si>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</si>
  <si>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</si>
  <si>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</si>
  <si>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</si>
  <si>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</si>
  <si>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</si>
  <si>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</si>
  <si>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</si>
  <si>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</si>
  <si>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</si>
  <si>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</si>
  <si>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</si>
  <si>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</si>
  <si>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</si>
  <si>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</si>
  <si>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</si>
  <si>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</si>
  <si>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</si>
  <si>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</si>
  <si>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</si>
  <si>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</si>
  <si>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</si>
  <si>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</si>
  <si>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</si>
  <si>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</si>
  <si>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</si>
  <si>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</si>
  <si>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</si>
  <si>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</si>
  <si>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</si>
  <si>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</si>
  <si>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</si>
  <si>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</si>
  <si>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</si>
  <si>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</si>
  <si>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</si>
  <si>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</si>
  <si>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</si>
  <si>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</si>
  <si>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</si>
  <si>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</si>
  <si>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</si>
  <si>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</si>
  <si>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</si>
  <si>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</si>
  <si>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</si>
  <si>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</si>
  <si>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</si>
  <si>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</si>
  <si>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</si>
  <si>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</si>
  <si>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</si>
  <si>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</si>
  <si>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</si>
  <si>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</si>
  <si>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</si>
  <si>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</si>
  <si>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</si>
  <si>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</si>
  <si>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</si>
  <si>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</si>
  <si>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</si>
  <si>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</si>
  <si>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</si>
  <si>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</si>
  <si>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</si>
  <si>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</si>
  <si>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</si>
  <si>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</si>
  <si>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</si>
  <si>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</si>
  <si>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</si>
  <si>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</si>
  <si>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</si>
  <si>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</si>
  <si>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</si>
  <si>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</si>
  <si>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</si>
  <si>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</si>
  <si>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</si>
  <si>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</si>
  <si>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</si>
  <si>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</si>
  <si>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</si>
  <si>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</si>
  <si>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</si>
  <si>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</si>
  <si>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</si>
  <si>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</si>
  <si>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</si>
  <si>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</si>
  <si>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</si>
  <si>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</si>
  <si>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</si>
  <si>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</si>
  <si>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</si>
  <si>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</si>
  <si>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</si>
  <si>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</si>
  <si>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</si>
  <si>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</si>
  <si>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</si>
  <si>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</si>
  <si>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</si>
  <si>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</si>
  <si>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</si>
  <si>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</si>
  <si>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</si>
  <si>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</si>
  <si>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</si>
  <si>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</si>
  <si>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</si>
  <si>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</si>
  <si>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</si>
  <si>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</si>
  <si>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</si>
  <si>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</si>
  <si>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</si>
  <si>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</si>
  <si>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</si>
  <si>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</si>
  <si>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</si>
  <si>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</si>
  <si>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</si>
  <si>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</si>
  <si>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</si>
  <si>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</si>
  <si>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</si>
  <si>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</si>
  <si>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</si>
  <si>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</si>
  <si>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</si>
  <si>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</si>
  <si>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</si>
  <si>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</si>
  <si>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</si>
  <si>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</si>
  <si>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</si>
  <si>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</si>
  <si>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</si>
  <si>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</si>
  <si>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</si>
  <si>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</si>
  <si>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</si>
  <si>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</si>
  <si>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</si>
  <si>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</si>
  <si>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</si>
  <si>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</si>
  <si>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</si>
  <si>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</si>
  <si>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</si>
  <si>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</si>
  <si>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</si>
  <si>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</si>
  <si>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</si>
  <si>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</si>
  <si>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</si>
  <si>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</si>
  <si>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</si>
  <si>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</si>
  <si>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</si>
  <si>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</si>
  <si>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</si>
  <si>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</si>
  <si>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</si>
  <si>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</si>
  <si>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</si>
  <si>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</si>
  <si>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</si>
  <si>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</si>
  <si>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</si>
  <si>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</si>
  <si>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</si>
  <si>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</si>
  <si>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</si>
  <si>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</si>
  <si>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</si>
  <si>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</si>
  <si>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</si>
  <si>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</si>
  <si>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</si>
  <si>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</si>
  <si>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</si>
  <si>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</si>
  <si>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</si>
  <si>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</si>
  <si>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</si>
  <si>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</si>
  <si>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</si>
  <si>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</si>
  <si>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</si>
  <si>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</si>
  <si>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</si>
  <si>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</si>
  <si>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</si>
  <si>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</si>
  <si>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</si>
  <si>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</si>
  <si>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</si>
  <si>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</si>
  <si>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</si>
  <si>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</si>
  <si>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</si>
  <si>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</si>
  <si>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</si>
  <si>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</si>
  <si>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</si>
  <si>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</si>
  <si>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</si>
  <si>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</si>
  <si>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</si>
  <si>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</si>
  <si>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</si>
  <si>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</si>
  <si>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</si>
  <si>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</si>
  <si>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</si>
  <si>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</si>
  <si>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</si>
  <si>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</si>
  <si>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</si>
  <si>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</si>
  <si>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</si>
  <si>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</si>
  <si>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</si>
  <si>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</si>
  <si>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</si>
  <si>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</si>
  <si>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</si>
  <si>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</si>
  <si>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</si>
  <si>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</si>
  <si>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</si>
  <si>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</si>
  <si>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</si>
  <si>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</si>
  <si>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</si>
  <si>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</si>
  <si>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</si>
  <si>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</si>
  <si>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</si>
  <si>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</si>
  <si>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</si>
  <si>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</si>
  <si>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</si>
  <si>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</si>
  <si>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</si>
  <si>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</si>
  <si>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</si>
  <si>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</si>
  <si>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</si>
  <si>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</si>
  <si>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</si>
  <si>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</si>
  <si>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</si>
  <si>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</si>
  <si>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</si>
  <si>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</si>
  <si>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</si>
  <si>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</si>
  <si>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</si>
  <si>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</si>
  <si>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</si>
  <si>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</si>
  <si>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</si>
  <si>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</si>
  <si>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</si>
  <si>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</si>
  <si>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</si>
  <si>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</si>
  <si>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</si>
  <si>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</si>
  <si>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</si>
  <si>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</si>
  <si>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</si>
  <si>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</si>
  <si>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</si>
  <si>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</si>
  <si>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</si>
  <si>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</si>
  <si>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</si>
  <si>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</si>
  <si>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</si>
  <si>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</si>
  <si>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</si>
  <si>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</si>
  <si>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</si>
  <si>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</si>
  <si>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</si>
  <si>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</si>
  <si>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</si>
  <si>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</si>
  <si>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</si>
  <si>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</si>
  <si>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</si>
  <si>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</si>
  <si>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</si>
  <si>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</si>
  <si>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</si>
  <si>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</si>
  <si>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</si>
  <si>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</si>
  <si>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</si>
  <si>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</si>
  <si>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</si>
  <si>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</si>
  <si>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</si>
  <si>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</si>
  <si>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</si>
  <si>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</si>
  <si>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</si>
  <si>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</si>
  <si>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</si>
  <si>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</si>
  <si>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</si>
  <si>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</si>
  <si>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</si>
  <si>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</si>
  <si>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</si>
  <si>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</si>
  <si>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</si>
  <si>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</si>
  <si>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</si>
  <si>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</si>
  <si>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</si>
  <si>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</si>
  <si>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</si>
  <si>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</si>
  <si>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</si>
  <si>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</si>
  <si>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</si>
  <si>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</si>
  <si>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</si>
  <si>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</si>
  <si>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</si>
  <si>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</si>
  <si>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</si>
  <si>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</si>
  <si>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</si>
  <si>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</si>
  <si>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</si>
  <si>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</si>
  <si>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</si>
  <si>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</si>
  <si>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</si>
  <si>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</si>
  <si>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</si>
  <si>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</si>
  <si>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</si>
  <si>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</si>
  <si>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</si>
  <si>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</si>
  <si>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</si>
  <si>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</si>
  <si>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</si>
  <si>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</si>
  <si>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</si>
  <si>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</si>
  <si>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</si>
  <si>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</si>
  <si>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</si>
  <si>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</si>
  <si>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</si>
  <si>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</si>
  <si>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</si>
  <si>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</si>
  <si>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</si>
  <si>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</si>
  <si>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</si>
  <si>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</si>
  <si>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</si>
  <si>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</si>
  <si>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</si>
  <si>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</si>
  <si>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</si>
  <si>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</si>
  <si>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</si>
  <si>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</si>
  <si>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</si>
  <si>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</si>
  <si>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</si>
  <si>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</si>
  <si>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</si>
  <si>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</si>
  <si>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</si>
  <si>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</si>
  <si>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</si>
  <si>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</si>
  <si>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</si>
  <si>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</si>
  <si>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</si>
  <si>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</si>
  <si>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</si>
  <si>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</si>
  <si>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</si>
  <si>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</si>
  <si>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</si>
  <si>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</si>
  <si>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</si>
  <si>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</si>
  <si>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</si>
  <si>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</si>
  <si>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</si>
  <si>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</si>
  <si>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</si>
  <si>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</si>
  <si>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</si>
  <si>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</si>
  <si>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</si>
  <si>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</si>
  <si>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</si>
  <si>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</si>
  <si>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</si>
  <si>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</si>
  <si>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</si>
  <si>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</si>
  <si>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</si>
  <si>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</si>
  <si>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</si>
  <si>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</si>
  <si>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</si>
  <si>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</si>
  <si>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</si>
  <si>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</si>
  <si>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</si>
  <si>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</si>
  <si>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</si>
  <si>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</si>
  <si>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</si>
  <si>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</si>
  <si>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</si>
  <si>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</si>
  <si>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</si>
  <si>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</si>
  <si>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</si>
  <si>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</si>
  <si>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</si>
  <si>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</si>
  <si>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</si>
  <si>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</si>
  <si>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</si>
  <si>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</si>
  <si>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</si>
  <si>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</si>
  <si>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</si>
  <si>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</si>
  <si>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</si>
  <si>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</si>
  <si>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</si>
  <si>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</si>
  <si>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</si>
  <si>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</si>
  <si>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</si>
  <si>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</si>
  <si>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</si>
  <si>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</si>
  <si>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</si>
  <si>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</si>
  <si>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</si>
  <si>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</si>
  <si>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</si>
  <si>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</si>
  <si>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</si>
  <si>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</si>
  <si>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</si>
  <si>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</si>
  <si>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</si>
  <si>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</si>
  <si>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</si>
  <si>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</si>
  <si>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</si>
  <si>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</si>
  <si>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</si>
  <si>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</si>
  <si>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</si>
  <si>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</si>
  <si>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</si>
  <si>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</si>
  <si>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</si>
  <si>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</si>
  <si>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</si>
  <si>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</si>
  <si>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</si>
  <si>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</si>
  <si>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</si>
  <si>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</si>
  <si>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</si>
  <si>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</si>
  <si>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</si>
  <si>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</si>
  <si>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</si>
  <si>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</si>
  <si>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</si>
  <si>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</si>
  <si>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</si>
  <si>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</si>
  <si>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</si>
  <si>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</si>
  <si>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</si>
  <si>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</si>
  <si>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</si>
  <si>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</si>
  <si>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</si>
  <si>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</si>
  <si>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</si>
  <si>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</si>
  <si>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</si>
  <si>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</si>
  <si>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</si>
  <si>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</si>
  <si>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</si>
  <si>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</si>
  <si>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</si>
  <si>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</si>
  <si>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</si>
  <si>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</si>
  <si>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</si>
  <si>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</si>
  <si>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</si>
  <si>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</si>
  <si>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</si>
  <si>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</si>
  <si>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</si>
  <si>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</si>
  <si>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</si>
  <si>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</si>
  <si>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</si>
  <si>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</si>
  <si>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</si>
  <si>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</si>
  <si>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</si>
  <si>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</si>
  <si>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</si>
  <si>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</si>
  <si>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</si>
  <si>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</si>
  <si>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</si>
  <si>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</si>
  <si>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</si>
  <si>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</si>
  <si>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</si>
  <si>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</si>
  <si>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</si>
  <si>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</si>
  <si>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</si>
  <si>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</si>
  <si>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</si>
  <si>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</si>
  <si>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</si>
  <si>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</si>
  <si>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</si>
  <si>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</si>
  <si>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</si>
  <si>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</si>
  <si>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</si>
  <si>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</si>
  <si>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</si>
  <si>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</si>
  <si>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</si>
  <si>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</si>
  <si>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</si>
  <si>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</si>
  <si>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</si>
  <si>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</si>
  <si>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</si>
  <si>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</si>
  <si>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</si>
  <si>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</si>
  <si>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</si>
  <si>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</si>
  <si>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</si>
  <si>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</si>
  <si>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</si>
  <si>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</si>
  <si>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</si>
  <si>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</si>
  <si>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</si>
  <si>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</si>
  <si>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</si>
  <si>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</si>
  <si>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</si>
  <si>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</si>
  <si>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</si>
  <si>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</si>
  <si>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</si>
  <si>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</si>
  <si>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</si>
  <si>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</si>
  <si>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</si>
  <si>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</si>
  <si>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</si>
  <si>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</si>
  <si>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</si>
  <si>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</si>
  <si>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</si>
  <si>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</si>
  <si>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</si>
  <si>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</si>
  <si>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</si>
  <si>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</si>
  <si>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</si>
  <si>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</si>
  <si>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</si>
  <si>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</si>
  <si>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</si>
  <si>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</si>
  <si>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</si>
  <si>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</si>
  <si>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</si>
  <si>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</si>
  <si>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</si>
  <si>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</si>
  <si>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</si>
  <si>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</si>
  <si>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</si>
  <si>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</si>
  <si>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</si>
  <si>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</si>
  <si>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</si>
  <si>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</si>
  <si>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</si>
  <si>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</si>
  <si>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</si>
  <si>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</si>
  <si>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</si>
  <si>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</si>
  <si>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</si>
  <si>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</si>
  <si>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</si>
  <si>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</si>
  <si>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</si>
  <si>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</si>
  <si>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</si>
  <si>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</si>
  <si>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</si>
  <si>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</si>
  <si>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</si>
  <si>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</si>
  <si>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</si>
  <si>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</si>
  <si>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</si>
  <si>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</si>
  <si>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</si>
  <si>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</si>
  <si>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</si>
  <si>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</si>
  <si>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</si>
  <si>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</si>
  <si>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</si>
  <si>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</si>
  <si>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</si>
  <si>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</si>
  <si>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</si>
  <si>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</si>
  <si>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</si>
  <si>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</si>
  <si>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</si>
  <si>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</si>
  <si>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</si>
  <si>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</si>
  <si>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</si>
  <si>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</si>
  <si>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</si>
  <si>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</si>
  <si>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</si>
  <si>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</si>
  <si>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</si>
  <si>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</si>
  <si>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</si>
  <si>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</si>
  <si>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</si>
  <si>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</si>
  <si>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</si>
  <si>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</si>
  <si>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</si>
  <si>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</si>
  <si>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</si>
  <si>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</si>
  <si>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</si>
  <si>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</si>
  <si>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</si>
  <si>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</si>
  <si>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</si>
  <si>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</si>
  <si>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</si>
  <si>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</si>
  <si>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</si>
  <si>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</si>
  <si>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</si>
  <si>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</si>
  <si>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</si>
  <si>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</si>
  <si>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</si>
  <si>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</si>
  <si>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</si>
  <si>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</si>
  <si>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</si>
  <si>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</si>
  <si>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</si>
  <si>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</si>
  <si>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</si>
  <si>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</si>
  <si>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</si>
  <si>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</si>
  <si>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</si>
  <si>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</si>
  <si>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</si>
  <si>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</si>
  <si>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</si>
  <si>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</si>
  <si>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</si>
  <si>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</si>
  <si>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</si>
  <si>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</si>
  <si>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</si>
  <si>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</si>
  <si>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</si>
  <si>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</si>
  <si>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</si>
  <si>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</si>
  <si>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</si>
  <si>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</si>
  <si>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</si>
  <si>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</si>
  <si>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</si>
  <si>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</si>
  <si>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</si>
  <si>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</si>
  <si>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</si>
  <si>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</si>
  <si>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</si>
  <si>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</si>
  <si>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</si>
  <si>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</si>
  <si>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</si>
  <si>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</si>
  <si>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</si>
  <si>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</si>
  <si>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</si>
  <si>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</si>
  <si>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</si>
  <si>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</si>
  <si>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</si>
  <si>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</si>
  <si>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</si>
  <si>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</si>
  <si>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</si>
  <si>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</si>
  <si>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</si>
  <si>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</si>
  <si>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</si>
  <si>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</si>
  <si>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</si>
  <si>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</si>
  <si>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</si>
  <si>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</si>
  <si>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</si>
  <si>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</si>
  <si>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</si>
  <si>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</si>
  <si>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</si>
  <si>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</si>
  <si>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</si>
  <si>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</si>
  <si>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</si>
  <si>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</si>
  <si>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</si>
  <si>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</si>
  <si>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</si>
  <si>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</si>
  <si>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</si>
  <si>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</si>
  <si>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</si>
  <si>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</si>
  <si>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</si>
  <si>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</si>
  <si>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</si>
  <si>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</si>
  <si>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</si>
  <si>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</si>
  <si>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</si>
  <si>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</si>
  <si>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</si>
  <si>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</si>
  <si>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</si>
  <si>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</si>
  <si>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</si>
  <si>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</si>
  <si>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</si>
  <si>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</si>
  <si>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</si>
  <si>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</si>
  <si>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</si>
  <si>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</si>
  <si>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</si>
  <si>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</si>
  <si>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</si>
  <si>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</si>
  <si>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</si>
  <si>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</si>
  <si>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</si>
  <si>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</si>
  <si>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</si>
  <si>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</si>
  <si>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</si>
  <si>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</si>
  <si>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</si>
  <si>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</si>
  <si>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</si>
  <si>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</si>
  <si>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</si>
  <si>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</si>
  <si>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</si>
  <si>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</si>
  <si>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</si>
  <si>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</si>
  <si>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</si>
  <si>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</si>
  <si>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</si>
  <si>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</si>
  <si>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</si>
  <si>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</si>
  <si>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</si>
  <si>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</si>
  <si>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</si>
  <si>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</si>
  <si>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</si>
  <si>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</si>
  <si>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</si>
  <si>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</si>
  <si>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</si>
  <si>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</si>
  <si>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</si>
  <si>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</si>
  <si>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</si>
  <si>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</si>
  <si>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</si>
  <si>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</si>
  <si>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</si>
  <si>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</si>
  <si>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</si>
  <si>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</si>
  <si>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</si>
  <si>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</si>
  <si>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</si>
  <si>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</si>
  <si>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</si>
  <si>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</si>
  <si>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</si>
  <si>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</si>
  <si>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</si>
  <si>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</si>
  <si>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</si>
  <si>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</si>
  <si>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</si>
  <si>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</si>
  <si>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</si>
  <si>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</si>
  <si>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</si>
  <si>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</si>
  <si>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</si>
  <si>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</si>
  <si>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</si>
  <si>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</si>
  <si>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</si>
  <si>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</si>
  <si>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</si>
  <si>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</si>
  <si>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</si>
  <si>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</si>
  <si>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</si>
  <si>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</si>
  <si>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</si>
  <si>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</si>
  <si>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</si>
  <si>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</si>
  <si>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</si>
  <si>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</si>
  <si>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</si>
  <si>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</si>
  <si>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</si>
  <si>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</si>
  <si>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</si>
  <si>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</si>
  <si>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</si>
  <si>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</si>
  <si>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</si>
  <si>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</si>
  <si>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</si>
  <si>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</si>
  <si>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</si>
  <si>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</si>
  <si>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</si>
  <si>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</si>
  <si>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</si>
  <si>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</si>
  <si>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</si>
  <si>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</si>
  <si>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</si>
  <si>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</si>
  <si>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</si>
  <si>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</si>
  <si>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</si>
  <si>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</si>
  <si>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</si>
  <si>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</si>
  <si>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</si>
  <si>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</si>
  <si>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</si>
  <si>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</si>
  <si>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</si>
  <si>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</si>
  <si>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</si>
  <si>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</si>
  <si>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</si>
  <si>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</si>
  <si>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</si>
  <si>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</si>
  <si>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</si>
  <si>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</si>
  <si>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</si>
  <si>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</si>
  <si>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</si>
  <si>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</si>
  <si>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</si>
  <si>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</si>
  <si>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</si>
  <si>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</si>
  <si>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</si>
  <si>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</si>
  <si>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</si>
  <si>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</si>
  <si>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</si>
  <si>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</si>
  <si>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</si>
  <si>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</si>
  <si>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</si>
  <si>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</si>
  <si>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</si>
  <si>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</si>
  <si>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</si>
  <si>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</si>
  <si>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</si>
  <si>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</si>
  <si>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</si>
  <si>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</si>
  <si>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</si>
  <si>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</si>
  <si>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</si>
  <si>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</si>
  <si>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</si>
  <si>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</si>
  <si>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</si>
  <si>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</si>
  <si>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</si>
  <si>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</si>
  <si>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</si>
  <si>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</si>
  <si>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</si>
  <si>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</si>
  <si>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</si>
  <si>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</si>
  <si>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</si>
  <si>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</si>
  <si>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</si>
  <si>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</si>
  <si>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</si>
  <si>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</si>
  <si>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</si>
  <si>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</si>
  <si>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</si>
  <si>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</si>
  <si>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</si>
  <si>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</si>
  <si>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</si>
  <si>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</si>
  <si>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</si>
  <si>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</si>
  <si>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</si>
  <si>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</si>
  <si>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</si>
  <si>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</si>
  <si>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</si>
  <si>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</si>
  <si>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</si>
  <si>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</si>
  <si>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</si>
  <si>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</si>
  <si>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</si>
  <si>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</si>
  <si>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</si>
  <si>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</si>
  <si>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</si>
  <si>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</si>
  <si>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</si>
  <si>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</si>
  <si>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</si>
  <si>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</si>
  <si>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</si>
  <si>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</si>
  <si>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</si>
  <si>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</si>
  <si>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</si>
  <si>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</si>
  <si>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</si>
  <si>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</si>
  <si>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</si>
  <si>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</si>
  <si>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</si>
  <si>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</si>
  <si>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</si>
  <si>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</si>
  <si>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</si>
  <si>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</si>
  <si>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</si>
  <si>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</si>
  <si>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</si>
  <si>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</si>
  <si>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</si>
  <si>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</si>
  <si>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</si>
  <si>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</si>
  <si>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</si>
  <si>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</si>
  <si>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</si>
  <si>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</si>
  <si>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</si>
  <si>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</si>
  <si>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</si>
  <si>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</si>
  <si>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</si>
  <si>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</si>
  <si>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</si>
  <si>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</si>
  <si>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</si>
  <si>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</si>
  <si>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</si>
  <si>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</si>
  <si>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</si>
  <si>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</si>
  <si>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</si>
  <si>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</si>
  <si>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</si>
  <si>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</si>
  <si>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</si>
  <si>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</si>
  <si>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</si>
  <si>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</si>
  <si>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</si>
  <si>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</si>
  <si>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</si>
  <si>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</si>
  <si>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</si>
  <si>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</si>
  <si>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</si>
  <si>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</si>
  <si>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</si>
  <si>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</si>
  <si>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</si>
  <si>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</si>
  <si>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</si>
  <si>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</si>
  <si>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</si>
  <si>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</si>
  <si>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</si>
  <si>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</si>
  <si>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</si>
  <si>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</si>
  <si>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</si>
  <si>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</si>
  <si>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</si>
  <si>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</si>
  <si>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</si>
  <si>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</si>
  <si>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</si>
  <si>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</si>
  <si>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</si>
  <si>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</si>
  <si>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</si>
  <si>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</si>
  <si>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</si>
  <si>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</si>
  <si>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</si>
  <si>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</si>
  <si>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</si>
  <si>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</si>
  <si>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</si>
  <si>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</si>
  <si>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</si>
  <si>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</si>
  <si>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</si>
  <si>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</si>
  <si>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</si>
  <si>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</si>
  <si>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</si>
  <si>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</si>
  <si>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</si>
  <si>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</si>
  <si>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</si>
  <si>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</si>
  <si>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</si>
  <si>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</si>
  <si>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</si>
  <si>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</si>
  <si>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</si>
  <si>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</si>
  <si>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</si>
  <si>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</si>
  <si>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</si>
  <si>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</si>
  <si>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</si>
  <si>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</si>
  <si>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</si>
  <si>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</si>
  <si>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</si>
  <si>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</si>
  <si>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</si>
  <si>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</si>
  <si>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</si>
  <si>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</si>
  <si>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</si>
  <si>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</si>
  <si>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</si>
  <si>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</si>
  <si>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</si>
  <si>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</si>
  <si>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</si>
  <si>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</si>
  <si>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</si>
  <si>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</si>
  <si>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</si>
  <si>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</si>
  <si>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</si>
  <si>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</si>
  <si>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</si>
  <si>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</si>
  <si>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</si>
  <si>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</si>
  <si>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</si>
  <si>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</si>
  <si>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</si>
  <si>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</si>
  <si>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</si>
  <si>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</si>
  <si>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</si>
  <si>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</si>
  <si>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</si>
  <si>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</si>
  <si>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</si>
  <si>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</si>
  <si>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</si>
  <si>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</si>
  <si>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</si>
  <si>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</si>
  <si>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</si>
  <si>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</si>
  <si>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</si>
  <si>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</si>
  <si>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</si>
  <si>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</si>
  <si>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</si>
  <si>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</si>
  <si>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</si>
  <si>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</si>
  <si>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</si>
  <si>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</si>
  <si>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</si>
  <si>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</si>
  <si>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</si>
  <si>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</si>
  <si>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</si>
  <si>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</si>
  <si>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</si>
  <si>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</si>
  <si>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</si>
  <si>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</si>
  <si>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</si>
  <si>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</si>
  <si>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</si>
  <si>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</si>
  <si>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</si>
  <si>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</si>
  <si>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</si>
  <si>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</si>
  <si>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</si>
  <si>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</si>
  <si>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</si>
  <si>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</si>
  <si>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</si>
  <si>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</si>
  <si>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</si>
  <si>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</si>
  <si>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</si>
  <si>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</si>
  <si>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</si>
  <si>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</si>
  <si>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</si>
  <si>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</si>
  <si>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</si>
  <si>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</si>
  <si>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</si>
  <si>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</si>
  <si>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</si>
  <si>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</si>
  <si>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</si>
  <si>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</si>
  <si>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</si>
  <si>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</si>
  <si>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</si>
  <si>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</si>
  <si>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</si>
  <si>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</si>
  <si>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</si>
  <si>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</si>
  <si>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</si>
  <si>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</si>
  <si>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</si>
  <si>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</si>
  <si>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</si>
  <si>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</si>
  <si>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</si>
  <si>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</si>
  <si>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</si>
  <si>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</si>
  <si>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</si>
  <si>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</si>
  <si>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</si>
  <si>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</si>
  <si>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</si>
  <si>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</si>
  <si>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</si>
  <si>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</si>
  <si>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</si>
  <si>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</si>
  <si>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</si>
  <si>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</si>
  <si>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</si>
  <si>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</si>
  <si>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</si>
  <si>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</si>
  <si>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</si>
  <si>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</si>
  <si>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</si>
  <si>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</si>
  <si>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</si>
  <si>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</si>
  <si>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</si>
  <si>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</si>
  <si>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</si>
  <si>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</si>
  <si>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</si>
  <si>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</si>
  <si>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</si>
  <si>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</si>
  <si>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</si>
  <si>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</si>
  <si>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</si>
  <si>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</si>
  <si>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</si>
  <si>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</si>
  <si>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</si>
  <si>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</si>
  <si>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</si>
  <si>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</si>
  <si>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</si>
  <si>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</si>
  <si>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</si>
  <si>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</si>
  <si>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</si>
  <si>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</si>
  <si>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</si>
  <si>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</si>
  <si>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</si>
  <si>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</si>
  <si>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</si>
  <si>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</si>
  <si>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</si>
  <si>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</si>
  <si>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</si>
  <si>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</si>
  <si>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</si>
  <si>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</si>
  <si>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</si>
  <si>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</si>
  <si>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</si>
  <si>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</si>
  <si>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</si>
  <si>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</si>
  <si>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</si>
  <si>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</si>
  <si>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</si>
  <si>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</si>
  <si>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</si>
  <si>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</si>
  <si>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</si>
  <si>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</si>
  <si>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</si>
  <si>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</si>
  <si>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</si>
  <si>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</si>
  <si>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</si>
  <si>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</si>
  <si>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</si>
  <si>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</si>
  <si>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</si>
  <si>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</si>
  <si>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</si>
  <si>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</si>
  <si>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</si>
  <si>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</si>
  <si>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</si>
  <si>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</si>
  <si>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</si>
  <si>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</si>
  <si>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</si>
  <si>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</si>
  <si>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</si>
  <si>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</si>
  <si>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</si>
  <si>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</si>
  <si>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</si>
  <si>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</si>
  <si>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</si>
  <si>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</si>
  <si>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</si>
  <si>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</si>
  <si>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</si>
  <si>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</si>
  <si>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</si>
  <si>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</si>
  <si>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</si>
  <si>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</si>
  <si>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</si>
  <si>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</si>
  <si>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</si>
  <si>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</si>
  <si>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</si>
  <si>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</si>
  <si>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</si>
  <si>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</si>
  <si>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</si>
  <si>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</si>
  <si>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</si>
  <si>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</si>
  <si>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</si>
  <si>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</si>
  <si>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</si>
  <si>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</si>
  <si>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</si>
  <si>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</si>
  <si>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</si>
  <si>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</si>
  <si>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</si>
  <si>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</si>
  <si>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</si>
  <si>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</si>
  <si>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</si>
  <si>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</si>
  <si>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</si>
  <si>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</si>
  <si>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</si>
  <si>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</si>
  <si>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</si>
  <si>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</si>
  <si>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</si>
  <si>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</si>
  <si>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</si>
  <si>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</si>
  <si>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</si>
  <si>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</si>
  <si>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</si>
  <si>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</si>
  <si>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</si>
  <si>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</si>
  <si>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</si>
  <si>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</si>
  <si>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</si>
  <si>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</si>
  <si>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</si>
  <si>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</si>
  <si>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</si>
  <si>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</si>
  <si>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</si>
  <si>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</si>
  <si>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</si>
  <si>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</si>
  <si>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</si>
  <si>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</si>
  <si>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</si>
  <si>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</si>
  <si>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</si>
  <si>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</si>
  <si>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</si>
  <si>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</si>
  <si>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</si>
  <si>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</si>
  <si>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</si>
  <si>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</si>
  <si>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</si>
  <si>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</si>
  <si>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</si>
  <si>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</si>
  <si>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</si>
  <si>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</si>
  <si>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</si>
  <si>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</si>
  <si>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</si>
  <si>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</si>
  <si>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</si>
  <si>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</si>
  <si>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</si>
  <si>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</si>
  <si>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</si>
  <si>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</si>
  <si>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</si>
  <si>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</si>
  <si>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</si>
  <si>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</si>
  <si>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</si>
  <si>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</si>
  <si>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</si>
  <si>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</si>
  <si>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</si>
  <si>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</si>
  <si>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</si>
  <si>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</si>
  <si>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</si>
  <si>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</si>
  <si>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</si>
  <si>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</si>
  <si>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</si>
  <si>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</si>
  <si>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</si>
  <si>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</si>
  <si>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</si>
  <si>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</si>
  <si>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</si>
  <si>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</si>
  <si>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</si>
  <si>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</si>
  <si>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</si>
  <si>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</si>
  <si>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</si>
  <si>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</si>
  <si>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</si>
  <si>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</si>
  <si>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</si>
  <si>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</si>
  <si>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</si>
  <si>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</si>
  <si>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</si>
  <si>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</si>
  <si>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</si>
  <si>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</si>
  <si>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</si>
  <si>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</si>
  <si>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</si>
  <si>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</si>
  <si>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</si>
  <si>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</si>
  <si>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</si>
  <si>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</si>
  <si>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</si>
  <si>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</si>
  <si>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</si>
  <si>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</si>
  <si>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</si>
  <si>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</si>
  <si>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</si>
  <si>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</si>
  <si>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</si>
  <si>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</si>
  <si>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</si>
  <si>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</si>
  <si>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</si>
  <si>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</si>
  <si>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</si>
  <si>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</si>
  <si>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</si>
  <si>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</si>
  <si>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</si>
  <si>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</si>
  <si>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</si>
  <si>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</si>
  <si>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</si>
  <si>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</si>
  <si>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</si>
  <si>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</si>
  <si>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</si>
  <si>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</si>
  <si>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</si>
  <si>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</si>
  <si>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</si>
  <si>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</si>
  <si>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</si>
  <si>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</si>
  <si>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</si>
  <si>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</si>
  <si>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</si>
  <si>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</si>
  <si>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</si>
  <si>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</si>
  <si>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</si>
  <si>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</si>
  <si>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</si>
  <si>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</si>
  <si>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</si>
  <si>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</si>
  <si>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</si>
  <si>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</si>
  <si>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</si>
  <si>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</si>
  <si>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</si>
  <si>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</si>
  <si>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</si>
  <si>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</si>
  <si>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</si>
  <si>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</si>
  <si>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</si>
  <si>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</si>
  <si>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</si>
  <si>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</si>
  <si>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</si>
  <si>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</si>
  <si>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</si>
  <si>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</si>
  <si>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</si>
  <si>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</si>
  <si>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</si>
  <si>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</si>
  <si>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</si>
  <si>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</si>
  <si>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</si>
  <si>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</si>
  <si>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</si>
  <si>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</si>
  <si>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</si>
  <si>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</si>
  <si>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</si>
  <si>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</si>
  <si>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</si>
  <si>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</si>
  <si>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</si>
  <si>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</si>
  <si>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</si>
  <si>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</si>
  <si>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</si>
  <si>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</si>
  <si>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</si>
  <si>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</si>
  <si>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</si>
  <si>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</si>
  <si>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</si>
  <si>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</si>
  <si>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</si>
  <si>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</si>
  <si>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</si>
  <si>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</si>
  <si>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</si>
  <si>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</si>
  <si>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</si>
  <si>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</si>
  <si>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</si>
  <si>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</si>
  <si>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</si>
  <si>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</si>
  <si>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</si>
  <si>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</si>
  <si>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</si>
  <si>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</si>
  <si>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</si>
  <si>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</si>
  <si>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</si>
  <si>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</si>
  <si>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</si>
  <si>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</si>
  <si>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</si>
  <si>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</si>
  <si>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</si>
  <si>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</si>
  <si>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</si>
  <si>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</si>
  <si>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</si>
  <si>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</si>
  <si>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</si>
  <si>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</si>
  <si>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</si>
  <si>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</si>
  <si>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</si>
  <si>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</si>
  <si>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</si>
  <si>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</si>
  <si>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</si>
  <si>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</si>
  <si>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</si>
  <si>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</si>
  <si>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</si>
  <si>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</si>
  <si>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</si>
  <si>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</si>
  <si>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</si>
  <si>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</si>
  <si>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</si>
  <si>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</si>
  <si>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</si>
  <si>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</si>
  <si>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</si>
  <si>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</si>
  <si>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</si>
  <si>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</si>
  <si>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</si>
  <si>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</si>
  <si>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</si>
  <si>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</si>
  <si>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</si>
  <si>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</si>
  <si>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</si>
  <si>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</si>
  <si>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</si>
  <si>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</si>
  <si>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</si>
  <si>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</si>
  <si>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</si>
  <si>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</si>
  <si>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</si>
  <si>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</si>
  <si>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</si>
  <si>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</si>
  <si>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</si>
  <si>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</si>
  <si>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</si>
  <si>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</si>
  <si>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</si>
  <si>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</si>
  <si>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</si>
  <si>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</si>
  <si>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</si>
  <si>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</si>
  <si>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</si>
  <si>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</si>
  <si>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</si>
  <si>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</si>
  <si>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</si>
  <si>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</si>
  <si>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</si>
  <si>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</si>
  <si>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</si>
  <si>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</si>
  <si>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</si>
  <si>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</si>
  <si>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</si>
  <si>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</si>
  <si>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</si>
  <si>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</si>
  <si>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</si>
  <si>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</si>
  <si>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</si>
  <si>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</si>
  <si>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</si>
  <si>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</si>
  <si>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</si>
  <si>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</si>
  <si>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</si>
  <si>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</si>
  <si>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</si>
  <si>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</si>
  <si>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</si>
  <si>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</si>
  <si>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</si>
  <si>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</si>
  <si>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</si>
  <si>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</si>
  <si>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</si>
  <si>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</si>
  <si>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</si>
  <si>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</si>
  <si>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</si>
  <si>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</si>
  <si>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</si>
  <si>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</si>
  <si>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</si>
  <si>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</si>
  <si>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</si>
  <si>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</si>
  <si>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</si>
  <si>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</si>
  <si>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</si>
  <si>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</si>
  <si>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</si>
  <si>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</si>
  <si>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</si>
  <si>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</si>
  <si>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</si>
  <si>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</si>
  <si>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</si>
  <si>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</si>
  <si>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</si>
  <si>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</si>
  <si>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</si>
  <si>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</si>
  <si>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</si>
  <si>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</si>
  <si>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</si>
  <si>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</si>
  <si>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</si>
  <si>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</si>
  <si>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</si>
  <si>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</si>
  <si>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</si>
  <si>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</si>
  <si>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</si>
  <si>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</si>
  <si>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</si>
  <si>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</si>
  <si>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</si>
  <si>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</si>
  <si>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</si>
  <si>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</si>
  <si>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</si>
  <si>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</si>
  <si>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</si>
  <si>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</si>
  <si>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</si>
  <si>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</si>
  <si>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</si>
  <si>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</si>
  <si>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</si>
  <si>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</si>
  <si>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</si>
  <si>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</si>
  <si>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</si>
  <si>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</si>
  <si>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</si>
  <si>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</si>
  <si>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</si>
  <si>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</si>
  <si>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</si>
  <si>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</si>
  <si>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</si>
  <si>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</si>
  <si>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</si>
  <si>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</si>
  <si>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</si>
  <si>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</si>
  <si>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</si>
  <si>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</si>
  <si>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</si>
  <si>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</si>
  <si>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</si>
  <si>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</si>
  <si>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</si>
  <si>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</si>
  <si>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</si>
  <si>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</si>
  <si>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</si>
  <si>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</si>
  <si>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</si>
  <si>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</si>
  <si>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</si>
  <si>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</si>
  <si>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</si>
  <si>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</si>
  <si>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</si>
  <si>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</si>
  <si>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</si>
  <si>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</si>
  <si>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</si>
  <si>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</si>
  <si>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</si>
  <si>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</si>
  <si>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</si>
  <si>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</si>
  <si>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</si>
  <si>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</si>
  <si>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</si>
  <si>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</si>
  <si>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</si>
  <si>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</si>
  <si>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</si>
  <si>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</si>
  <si>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</si>
  <si>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</si>
  <si>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</si>
  <si>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</si>
  <si>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</si>
  <si>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</si>
  <si>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</si>
  <si>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</si>
  <si>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</si>
  <si>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</si>
  <si>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</si>
  <si>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</si>
  <si>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</si>
  <si>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</si>
  <si>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</si>
  <si>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</si>
  <si>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</si>
  <si>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</si>
  <si>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</si>
  <si>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</si>
  <si>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</si>
  <si>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</si>
  <si>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</si>
  <si>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</si>
  <si>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</si>
  <si>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</si>
  <si>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</si>
  <si>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</si>
  <si>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</si>
  <si>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</si>
  <si>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</si>
  <si>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</si>
  <si>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</si>
  <si>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</si>
  <si>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</si>
  <si>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</si>
  <si>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</si>
  <si>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</si>
  <si>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</si>
  <si>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</si>
  <si>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</si>
  <si>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</si>
  <si>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</si>
  <si>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</si>
  <si>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</si>
  <si>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</si>
  <si>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</si>
  <si>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</si>
  <si>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</si>
  <si>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</si>
  <si>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</si>
  <si>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</si>
  <si>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</si>
  <si>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</si>
  <si>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</si>
  <si>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</si>
  <si>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</si>
  <si>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</si>
  <si>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</si>
  <si>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</si>
  <si>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</si>
  <si>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</si>
  <si>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</si>
  <si>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</si>
  <si>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</si>
  <si>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</si>
  <si>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</si>
  <si>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</si>
  <si>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</si>
  <si>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</si>
  <si>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</si>
  <si>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</si>
  <si>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</si>
  <si>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</si>
  <si>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</si>
  <si>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</si>
  <si>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</si>
  <si>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</si>
  <si>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</si>
  <si>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</si>
  <si>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</si>
  <si>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</si>
  <si>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</si>
  <si>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</si>
  <si>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</si>
  <si>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</si>
  <si>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</si>
  <si>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</si>
  <si>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</si>
  <si>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</si>
  <si>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</si>
  <si>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</si>
  <si>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</si>
  <si>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</si>
  <si>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</si>
  <si>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</si>
  <si>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</si>
  <si>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</si>
  <si>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</si>
  <si>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</si>
  <si>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</si>
  <si>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</si>
  <si>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</si>
  <si>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</si>
  <si>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</si>
  <si>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</si>
  <si>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</si>
  <si>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</si>
  <si>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</si>
  <si>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</si>
  <si>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</si>
  <si>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</si>
  <si>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</si>
  <si>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</si>
  <si>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</si>
  <si>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</si>
  <si>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</si>
  <si>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</si>
  <si>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</si>
  <si>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</si>
  <si>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</si>
  <si>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</si>
  <si>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</si>
  <si>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</si>
  <si>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</si>
  <si>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</si>
  <si>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</si>
  <si>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</si>
  <si>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</si>
  <si>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</si>
  <si>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</si>
  <si>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</si>
  <si>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</si>
  <si>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</si>
  <si>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</si>
  <si>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</si>
  <si>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</si>
  <si>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</si>
  <si>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</si>
  <si>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</si>
  <si>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</si>
  <si>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</si>
  <si>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</si>
  <si>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</si>
  <si>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</si>
  <si>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</si>
  <si>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</si>
  <si>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</si>
  <si>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</si>
  <si>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</si>
  <si>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</si>
  <si>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</si>
  <si>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</si>
  <si>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</si>
  <si>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</si>
  <si>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</si>
  <si>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</si>
  <si>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</si>
  <si>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</si>
  <si>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</si>
  <si>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</si>
  <si>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</si>
  <si>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</si>
  <si>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</si>
  <si>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</si>
  <si>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</si>
  <si>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</si>
  <si>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</si>
  <si>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</si>
  <si>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</si>
  <si>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</si>
  <si>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</si>
  <si>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</si>
  <si>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</si>
  <si>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</si>
  <si>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</si>
  <si>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</si>
  <si>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</si>
  <si>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</si>
  <si>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</si>
  <si>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</si>
  <si>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</si>
  <si>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</si>
  <si>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</si>
  <si>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</si>
  <si>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</si>
  <si>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</si>
  <si>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</si>
  <si>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</si>
  <si>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</si>
  <si>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</si>
  <si>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</si>
  <si>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</si>
  <si>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</si>
  <si>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</si>
  <si>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</si>
  <si>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</si>
  <si>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</si>
  <si>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</si>
  <si>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</si>
  <si>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</si>
  <si>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</si>
  <si>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</si>
  <si>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</si>
  <si>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</si>
  <si>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</si>
  <si>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</si>
  <si>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</si>
  <si>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</si>
  <si>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</si>
  <si>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</si>
  <si>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</si>
  <si>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</si>
  <si>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</si>
  <si>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</si>
  <si>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</si>
  <si>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</si>
  <si>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</si>
  <si>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</si>
  <si>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</si>
  <si>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</si>
  <si>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</si>
  <si>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</si>
  <si>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</si>
  <si>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</si>
  <si>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</si>
  <si>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</si>
  <si>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</si>
  <si>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</si>
  <si>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</si>
  <si>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</si>
  <si>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</si>
  <si>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</si>
  <si>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</si>
  <si>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</si>
  <si>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</si>
  <si>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</si>
  <si>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</si>
  <si>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</si>
  <si>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</si>
  <si>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</si>
  <si>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</si>
  <si>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</si>
  <si>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</si>
  <si>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</si>
  <si>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</si>
  <si>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</si>
  <si>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</si>
  <si>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</si>
  <si>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</si>
  <si>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</si>
  <si>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</si>
  <si>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</si>
  <si>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</si>
  <si>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</si>
  <si>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</si>
  <si>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</si>
  <si>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</si>
  <si>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</si>
  <si>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</si>
  <si>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</si>
  <si>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</si>
  <si>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</si>
  <si>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</si>
  <si>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</si>
  <si>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</si>
  <si>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</si>
  <si>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</si>
  <si>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</si>
  <si>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</si>
  <si>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</si>
  <si>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</si>
  <si>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</si>
  <si>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</si>
  <si>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</si>
  <si>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</si>
  <si>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</si>
  <si>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</si>
  <si>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</si>
  <si>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</si>
  <si>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</si>
  <si>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</si>
  <si>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</si>
  <si>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</si>
  <si>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</si>
  <si>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</si>
  <si>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</si>
  <si>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</si>
  <si>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</si>
  <si>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</si>
  <si>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</si>
  <si>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</si>
  <si>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</si>
  <si>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</si>
  <si>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</si>
  <si>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</si>
  <si>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</si>
  <si>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</si>
  <si>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</si>
  <si>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</si>
  <si>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</si>
  <si>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</si>
  <si>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</si>
  <si>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</si>
  <si>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</si>
  <si>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</si>
  <si>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</si>
  <si>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</si>
  <si>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</si>
  <si>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</si>
  <si>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</si>
  <si>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</si>
  <si>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</si>
  <si>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</si>
  <si>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</si>
  <si>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</si>
  <si>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</si>
  <si>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</si>
  <si>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</si>
  <si>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</si>
  <si>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</si>
  <si>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</si>
  <si>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</si>
  <si>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</si>
  <si>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</si>
  <si>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</si>
  <si>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</si>
  <si>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</si>
  <si>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</si>
  <si>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</si>
  <si>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</si>
  <si>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</si>
  <si>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</si>
  <si>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</si>
  <si>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</si>
  <si>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</si>
  <si>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</si>
  <si>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</si>
  <si>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</si>
  <si>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</si>
  <si>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</si>
  <si>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</si>
  <si>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</si>
  <si>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</si>
  <si>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</si>
  <si>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</si>
  <si>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</si>
  <si>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</si>
  <si>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</si>
  <si>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</si>
  <si>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</si>
  <si>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</si>
  <si>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</si>
  <si>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</si>
  <si>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</si>
  <si>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</si>
  <si>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</si>
  <si>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</si>
  <si>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</si>
  <si>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</si>
  <si>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</si>
  <si>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</si>
  <si>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</si>
  <si>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</si>
  <si>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</si>
  <si>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</si>
  <si>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</si>
  <si>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</si>
  <si>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</si>
  <si>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</si>
  <si>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</si>
  <si>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</si>
  <si>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</si>
  <si>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</si>
  <si>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</si>
  <si>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</si>
  <si>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</si>
  <si>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</si>
  <si>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</si>
  <si>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</si>
  <si>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</si>
  <si>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</si>
  <si>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</si>
  <si>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</si>
  <si>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</si>
  <si>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</si>
  <si>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</si>
  <si>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</si>
  <si>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</si>
  <si>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</si>
  <si>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</si>
  <si>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</si>
  <si>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</si>
  <si>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</si>
  <si>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</si>
  <si>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</si>
  <si>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</si>
  <si>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</si>
  <si>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</si>
  <si>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</si>
  <si>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</si>
  <si>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</si>
  <si>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</si>
  <si>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</si>
  <si>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</si>
  <si>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</si>
  <si>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</si>
  <si>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</si>
  <si>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</si>
  <si>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</si>
  <si>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</si>
  <si>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</si>
  <si>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</si>
  <si>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</si>
  <si>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</si>
  <si>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</si>
  <si>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</si>
  <si>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</si>
  <si>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</si>
  <si>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</si>
  <si>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</si>
  <si>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</si>
  <si>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</si>
  <si>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</si>
  <si>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</si>
  <si>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</si>
  <si>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</si>
  <si>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</si>
  <si>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</si>
  <si>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</si>
  <si>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</si>
  <si>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</si>
  <si>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</si>
  <si>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</si>
  <si>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</si>
  <si>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</si>
  <si>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</si>
  <si>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</si>
  <si>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</si>
  <si>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</si>
  <si>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</si>
  <si>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</si>
  <si>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</si>
  <si>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</si>
  <si>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</si>
  <si>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</si>
  <si>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</si>
  <si>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</si>
  <si>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</si>
  <si>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</si>
  <si>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</si>
  <si>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</si>
  <si>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</si>
  <si>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</si>
  <si>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</si>
  <si>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</si>
  <si>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</si>
  <si>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</si>
  <si>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</si>
  <si>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</si>
  <si>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</si>
  <si>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</si>
  <si>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</si>
  <si>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</si>
  <si>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</si>
  <si>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</si>
  <si>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</si>
  <si>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</si>
  <si>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</si>
  <si>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</si>
  <si>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</si>
  <si>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</si>
  <si>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</si>
  <si>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</si>
  <si>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</si>
  <si>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</si>
  <si>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</si>
  <si>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</si>
  <si>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</si>
  <si>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</si>
  <si>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</si>
  <si>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</si>
  <si>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</si>
  <si>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</si>
  <si>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</si>
  <si>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</si>
  <si>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</si>
  <si>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</si>
  <si>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</si>
  <si>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</si>
  <si>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</si>
  <si>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</si>
  <si>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</si>
  <si>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</si>
  <si>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</si>
  <si>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</si>
  <si>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</si>
  <si>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</si>
  <si>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</si>
  <si>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</si>
  <si>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</si>
  <si>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</si>
  <si>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</si>
  <si>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</si>
  <si>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</si>
  <si>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</si>
  <si>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</si>
  <si>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</si>
  <si>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</si>
  <si>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</si>
  <si>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</si>
  <si>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</si>
  <si>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</si>
  <si>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</si>
  <si>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</si>
  <si>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</si>
  <si>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</si>
  <si>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</si>
  <si>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</si>
  <si>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</si>
  <si>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</si>
  <si>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</si>
  <si>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</si>
  <si>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</si>
  <si>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</si>
  <si>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</si>
  <si>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</si>
  <si>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</si>
  <si>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</si>
  <si>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</si>
  <si>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</si>
  <si>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</si>
  <si>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</si>
  <si>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</si>
  <si>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</si>
  <si>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</si>
  <si>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</si>
  <si>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</si>
  <si>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</si>
  <si>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</si>
  <si>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</si>
  <si>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</si>
  <si>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</si>
  <si>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</si>
  <si>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</si>
  <si>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</si>
  <si>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</si>
  <si>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</si>
  <si>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</si>
  <si>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</si>
  <si>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</si>
  <si>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</si>
  <si>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</si>
  <si>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</si>
  <si>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</si>
  <si>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</si>
  <si>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</si>
  <si>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</si>
  <si>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</si>
  <si>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</si>
  <si>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</si>
  <si>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</si>
  <si>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</si>
  <si>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</si>
  <si>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</si>
  <si>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</si>
  <si>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</si>
  <si>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</si>
  <si>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</si>
  <si>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</si>
  <si>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</si>
  <si>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</si>
  <si>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</si>
  <si>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</si>
  <si>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</si>
  <si>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</si>
  <si>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</si>
  <si>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</si>
  <si>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</si>
  <si>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</si>
  <si>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</si>
  <si>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</si>
  <si>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</si>
  <si>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</si>
  <si>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</si>
  <si>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</si>
  <si>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</si>
  <si>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</si>
  <si>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</si>
  <si>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</si>
  <si>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</si>
  <si>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</si>
  <si>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</si>
  <si>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</si>
  <si>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</si>
  <si>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</si>
  <si>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</si>
  <si>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</si>
  <si>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</si>
  <si>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</si>
  <si>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</si>
  <si>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</si>
  <si>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</si>
  <si>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</si>
  <si>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</si>
  <si>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</si>
  <si>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</si>
  <si>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</si>
  <si>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</si>
  <si>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</si>
  <si>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</si>
  <si>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</si>
  <si>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</si>
  <si>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</si>
  <si>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</si>
  <si>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</si>
  <si>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</si>
  <si>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</si>
  <si>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</si>
  <si>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</si>
  <si>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</si>
  <si>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</si>
  <si>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</si>
  <si>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</si>
  <si>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</si>
  <si>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</si>
  <si>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</si>
  <si>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</si>
  <si>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</si>
  <si>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</si>
  <si>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</si>
  <si>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</si>
  <si>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</si>
  <si>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</si>
  <si>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</si>
  <si>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</si>
  <si>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</si>
  <si>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</si>
  <si>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</si>
  <si>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</si>
  <si>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</si>
  <si>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</si>
  <si>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</si>
  <si>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</si>
  <si>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</si>
  <si>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</si>
  <si>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</si>
  <si>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</si>
  <si>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</si>
  <si>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</si>
  <si>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</si>
  <si>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</si>
  <si>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</si>
  <si>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</si>
  <si>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</si>
  <si>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</si>
  <si>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</si>
  <si>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</si>
  <si>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</si>
  <si>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</si>
  <si>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</si>
  <si>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</si>
  <si>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</si>
  <si>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</si>
  <si>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</si>
  <si>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</si>
  <si>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</si>
  <si>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</si>
  <si>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</si>
  <si>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</si>
  <si>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</si>
  <si>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</si>
  <si>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</si>
  <si>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</si>
  <si>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</si>
  <si>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</si>
  <si>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</si>
  <si>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</si>
  <si>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</si>
  <si>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</si>
  <si>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</si>
  <si>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</si>
  <si>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</si>
  <si>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</si>
  <si>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</si>
  <si>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</si>
  <si>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</si>
  <si>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</si>
  <si>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</si>
  <si>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</si>
  <si>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</si>
  <si>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</si>
  <si>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</si>
  <si>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</si>
  <si>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</si>
  <si>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</si>
  <si>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</si>
  <si>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</si>
  <si>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</si>
  <si>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</si>
  <si>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</si>
  <si>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</si>
  <si>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</si>
  <si>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</si>
  <si>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</si>
  <si>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</si>
  <si>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</si>
  <si>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</si>
  <si>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</si>
  <si>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</si>
  <si>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</si>
  <si>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</si>
  <si>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</si>
  <si>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</si>
  <si>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</si>
  <si>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</si>
  <si>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</si>
  <si>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</si>
  <si>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</si>
  <si>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</si>
  <si>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</si>
  <si>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</si>
  <si>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</si>
  <si>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</si>
  <si>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</si>
  <si>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</si>
  <si>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</si>
  <si>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</si>
  <si>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</si>
  <si>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</si>
  <si>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</si>
  <si>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</si>
  <si>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</si>
  <si>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</si>
  <si>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</si>
  <si>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</si>
  <si>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</si>
  <si>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</si>
  <si>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</si>
  <si>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</si>
  <si>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</si>
  <si>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</si>
  <si>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</si>
  <si>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</si>
  <si>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</si>
  <si>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</si>
  <si>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</si>
  <si>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</si>
  <si>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</si>
  <si>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</si>
  <si>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</si>
  <si>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</si>
  <si>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</si>
  <si>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</si>
  <si>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</si>
  <si>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</si>
  <si>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</si>
  <si>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</si>
  <si>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</si>
  <si>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</si>
  <si>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</si>
  <si>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</si>
  <si>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</si>
  <si>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</si>
  <si>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</si>
  <si>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</si>
  <si>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</si>
  <si>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</si>
  <si>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</si>
  <si>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</si>
  <si>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</si>
  <si>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</si>
  <si>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</si>
  <si>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</si>
  <si>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</si>
  <si>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</si>
  <si>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</si>
  <si>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</si>
  <si>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</si>
  <si>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</si>
  <si>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</si>
  <si>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</si>
  <si>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</si>
  <si>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</si>
  <si>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</si>
  <si>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</si>
  <si>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</si>
  <si>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</si>
  <si>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</si>
  <si>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</si>
  <si>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</si>
  <si>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</si>
  <si>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</si>
  <si>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</si>
  <si>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</si>
  <si>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</si>
  <si>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</si>
  <si>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</si>
  <si>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</si>
  <si>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</si>
  <si>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</si>
  <si>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</si>
  <si>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</si>
  <si>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</si>
  <si>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</si>
  <si>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</si>
  <si>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</si>
  <si>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</si>
  <si>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</si>
  <si>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</si>
  <si>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</si>
  <si>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</si>
  <si>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</si>
  <si>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</si>
  <si>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</si>
  <si>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</si>
  <si>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</si>
  <si>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</si>
  <si>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</si>
  <si>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</si>
  <si>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</si>
  <si>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</si>
  <si>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</si>
  <si>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</si>
  <si>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</si>
  <si>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</si>
  <si>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</si>
  <si>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</si>
  <si>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</si>
  <si>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</si>
  <si>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</si>
  <si>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</si>
  <si>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</si>
  <si>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</si>
  <si>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</si>
  <si>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</si>
  <si>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</si>
  <si>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</si>
  <si>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</si>
  <si>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</si>
  <si>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</si>
  <si>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</si>
  <si>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</si>
  <si>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</si>
  <si>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</si>
  <si>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</si>
  <si>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</si>
  <si>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</si>
  <si>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</si>
  <si>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</si>
  <si>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</si>
  <si>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</si>
  <si>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</si>
  <si>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</si>
  <si>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</si>
  <si>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</si>
  <si>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</si>
  <si>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</si>
  <si>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</si>
  <si>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</si>
  <si>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</si>
  <si>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</si>
  <si>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</si>
  <si>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</si>
  <si>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</si>
  <si>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</si>
  <si>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</si>
  <si>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</si>
  <si>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</si>
  <si>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</si>
  <si>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</si>
  <si>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</si>
  <si>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</si>
  <si>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</si>
  <si>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</si>
  <si>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</si>
  <si>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</si>
  <si>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</si>
  <si>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</si>
  <si>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</si>
  <si>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</si>
  <si>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</si>
  <si>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</si>
  <si>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</si>
  <si>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</si>
  <si>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</si>
  <si>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</si>
  <si>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</si>
  <si>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</si>
  <si>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</si>
  <si>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</si>
  <si>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</si>
  <si>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</si>
  <si>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</si>
  <si>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</si>
  <si>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</si>
  <si>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</si>
  <si>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</si>
  <si>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</si>
  <si>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</si>
  <si>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</si>
  <si>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</si>
  <si>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</si>
  <si>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</si>
  <si>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</si>
  <si>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</si>
  <si>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</si>
  <si>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</si>
  <si>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</si>
  <si>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</si>
  <si>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</si>
  <si>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</si>
  <si>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</si>
  <si>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</si>
  <si>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</si>
  <si>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</si>
  <si>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</si>
  <si>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</si>
  <si>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</si>
  <si>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</si>
  <si>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</si>
  <si>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</si>
  <si>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</si>
  <si>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</si>
  <si>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</si>
  <si>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</si>
  <si>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</si>
  <si>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</si>
  <si>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</si>
  <si>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</si>
  <si>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</si>
  <si>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</si>
  <si>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</si>
  <si>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</si>
  <si>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</si>
  <si>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</si>
  <si>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</si>
  <si>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</si>
  <si>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</si>
  <si>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</si>
  <si>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</si>
  <si>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</si>
  <si>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</si>
  <si>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</si>
  <si>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</si>
  <si>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</si>
  <si>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</si>
  <si>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</si>
  <si>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</si>
  <si>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</si>
  <si>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</si>
  <si>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</si>
  <si>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</si>
  <si>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</si>
  <si>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</si>
  <si>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</si>
  <si>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</si>
  <si>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</si>
  <si>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</si>
  <si>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</si>
  <si>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</si>
  <si>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</si>
  <si>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</si>
  <si>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</si>
  <si>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</si>
  <si>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</si>
  <si>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</si>
  <si>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</si>
  <si>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</si>
  <si>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</si>
  <si>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</si>
  <si>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</si>
  <si>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</si>
  <si>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</si>
  <si>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</si>
  <si>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</si>
  <si>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</si>
  <si>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</si>
  <si>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</si>
  <si>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</si>
  <si>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</si>
  <si>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</si>
  <si>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</si>
  <si>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</si>
  <si>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</si>
  <si>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</si>
  <si>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</si>
  <si>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</si>
  <si>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</si>
  <si>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</si>
  <si>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</si>
  <si>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</si>
  <si>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</si>
  <si>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</si>
  <si>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</si>
  <si>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</si>
  <si>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</si>
  <si>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</si>
  <si>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</si>
  <si>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</si>
  <si>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</si>
  <si>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</si>
  <si>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</si>
  <si>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</si>
  <si>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</si>
  <si>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</si>
  <si>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</si>
  <si>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</si>
  <si>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</si>
  <si>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</si>
  <si>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</si>
  <si>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</si>
  <si>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</si>
  <si>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</si>
  <si>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</si>
  <si>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</si>
  <si>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</si>
  <si>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</si>
  <si>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</si>
  <si>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</si>
  <si>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</si>
  <si>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</si>
  <si>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</si>
  <si>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</si>
  <si>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</si>
  <si>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</si>
  <si>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</si>
  <si>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</si>
  <si>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</si>
  <si>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</si>
  <si>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</si>
  <si>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</si>
  <si>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</si>
  <si>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</si>
  <si>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</si>
  <si>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</si>
  <si>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</si>
  <si>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</si>
  <si>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</si>
  <si>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</si>
  <si>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</si>
  <si>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</si>
  <si>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</si>
  <si>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</si>
  <si>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</si>
  <si>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</si>
  <si>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</si>
  <si>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</si>
  <si>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</si>
  <si>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</si>
  <si>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</si>
  <si>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</si>
  <si>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</si>
  <si>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</si>
  <si>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</si>
  <si>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</si>
  <si>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</si>
  <si>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</si>
  <si>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</si>
  <si>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</si>
  <si>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</si>
  <si>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</si>
  <si>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</si>
  <si>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</si>
  <si>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</si>
  <si>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</si>
  <si>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</si>
  <si>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</si>
  <si>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</si>
  <si>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</si>
  <si>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</si>
  <si>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</si>
  <si>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</si>
  <si>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</si>
  <si>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</si>
  <si>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</si>
  <si>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</si>
  <si>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</si>
  <si>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</si>
  <si>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</si>
  <si>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</si>
  <si>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</si>
  <si>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</si>
  <si>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</si>
  <si>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</si>
  <si>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</si>
  <si>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</si>
  <si>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</si>
  <si>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</si>
  <si>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</si>
  <si>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</si>
  <si>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</si>
  <si>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</si>
  <si>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</si>
  <si>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</si>
  <si>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</si>
  <si>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</si>
  <si>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</si>
  <si>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</si>
  <si>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</si>
  <si>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</si>
  <si>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</si>
  <si>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</si>
  <si>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</si>
  <si>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</si>
  <si>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</si>
  <si>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</si>
  <si>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</si>
  <si>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</si>
  <si>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</si>
  <si>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</si>
  <si>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</si>
  <si>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</si>
  <si>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</si>
  <si>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</si>
  <si>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</si>
  <si>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</si>
  <si>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</si>
  <si>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</si>
  <si>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</si>
  <si>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</si>
  <si>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</si>
  <si>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</si>
  <si>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</si>
  <si>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</si>
  <si>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</si>
  <si>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</si>
  <si>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</si>
  <si>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</si>
  <si>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</si>
  <si>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</si>
  <si>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</si>
  <si>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</si>
  <si>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</si>
  <si>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</si>
  <si>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</si>
  <si>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</si>
  <si>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</si>
  <si>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</si>
  <si>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</si>
  <si>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</si>
  <si>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</si>
  <si>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</si>
  <si>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</si>
  <si>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</si>
  <si>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</si>
  <si>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</si>
  <si>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</si>
  <si>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</si>
  <si>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</si>
  <si>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</si>
  <si>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</si>
  <si>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</si>
  <si>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</si>
  <si>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</si>
  <si>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</si>
  <si>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</si>
  <si>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</si>
  <si>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</si>
  <si>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</si>
  <si>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</si>
  <si>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</si>
  <si>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</si>
  <si>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</si>
  <si>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</si>
  <si>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</si>
  <si>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</si>
  <si>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</si>
  <si>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</si>
  <si>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</si>
  <si>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</si>
  <si>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</si>
  <si>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</si>
  <si>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</si>
  <si>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</si>
  <si>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</si>
  <si>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</si>
  <si>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</si>
  <si>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</si>
  <si>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</si>
  <si>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</si>
  <si>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</si>
  <si>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</si>
  <si>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</si>
  <si>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</si>
  <si>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</si>
  <si>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</si>
  <si>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</si>
  <si>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</si>
  <si>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</si>
  <si>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</si>
  <si>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</si>
  <si>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</si>
  <si>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</si>
  <si>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</si>
  <si>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</si>
  <si>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</si>
  <si>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</si>
  <si>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</si>
  <si>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</si>
  <si>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</si>
  <si>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</si>
  <si>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</si>
  <si>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</si>
  <si>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</si>
  <si>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</si>
  <si>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</si>
  <si>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</si>
  <si>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</si>
  <si>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</si>
  <si>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</si>
  <si>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</si>
  <si>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</si>
  <si>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</si>
  <si>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</si>
  <si>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</si>
  <si>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</si>
  <si>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</si>
  <si>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</si>
  <si>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</si>
  <si>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</si>
  <si>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</si>
  <si>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</si>
  <si>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</si>
  <si>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</si>
  <si>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</si>
  <si>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</si>
  <si>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</si>
  <si>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</si>
  <si>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</si>
  <si>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</si>
  <si>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</si>
  <si>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</si>
  <si>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</si>
  <si>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</si>
  <si>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</si>
  <si>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</si>
  <si>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</si>
  <si>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</si>
  <si>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</si>
  <si>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</si>
  <si>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</si>
  <si>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</si>
  <si>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</si>
  <si>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</si>
  <si>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</si>
  <si>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</si>
  <si>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</si>
  <si>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</si>
  <si>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</si>
  <si>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</si>
  <si>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</si>
  <si>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</si>
  <si>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</si>
  <si>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</si>
  <si>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</si>
  <si>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</si>
  <si>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</si>
  <si>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</si>
  <si>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</si>
  <si>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</si>
  <si>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</si>
  <si>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</si>
  <si>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</si>
  <si>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</si>
  <si>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</si>
  <si>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</si>
  <si>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</si>
  <si>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</si>
  <si>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</si>
  <si>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</si>
  <si>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</si>
  <si>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</si>
  <si>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</si>
  <si>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</si>
  <si>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</si>
  <si>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</si>
  <si>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</si>
  <si>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</si>
  <si>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</si>
  <si>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</si>
  <si>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</si>
  <si>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</si>
  <si>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</si>
  <si>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</si>
  <si>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</si>
  <si>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</si>
  <si>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</si>
  <si>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</si>
  <si>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</si>
  <si>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</si>
  <si>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</si>
  <si>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</si>
  <si>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</si>
  <si>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</si>
  <si>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</si>
  <si>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</si>
  <si>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</si>
  <si>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</si>
  <si>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</si>
  <si>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</si>
  <si>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</si>
  <si>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</si>
  <si>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</si>
  <si>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</si>
  <si>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</si>
  <si>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</si>
  <si>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</si>
  <si>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</si>
  <si>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</si>
  <si>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</si>
  <si>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</si>
  <si>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</si>
  <si>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</si>
  <si>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</si>
  <si>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</si>
  <si>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</si>
  <si>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</si>
  <si>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</si>
  <si>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</si>
  <si>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</si>
  <si>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</si>
  <si>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</si>
  <si>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</si>
  <si>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</si>
  <si>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</si>
  <si>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</si>
  <si>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</si>
  <si>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</si>
  <si>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</si>
  <si>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</si>
  <si>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</si>
  <si>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</si>
  <si>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</si>
  <si>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</si>
  <si>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</si>
  <si>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</si>
  <si>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</si>
  <si>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</si>
  <si>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</si>
  <si>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</si>
  <si>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</si>
  <si>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</si>
  <si>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</si>
  <si>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</si>
  <si>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</si>
  <si>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</si>
  <si>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</si>
  <si>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</si>
  <si>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</si>
  <si>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</si>
  <si>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</si>
  <si>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</si>
  <si>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</si>
  <si>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</si>
  <si>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</si>
  <si>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</si>
  <si>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</si>
  <si>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</si>
  <si>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</si>
  <si>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</si>
  <si>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</si>
  <si>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</si>
  <si>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</si>
  <si>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</si>
  <si>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</si>
  <si>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</si>
  <si>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</si>
  <si>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</si>
  <si>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</si>
  <si>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</si>
  <si>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</si>
  <si>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</si>
  <si>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</si>
  <si>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</si>
  <si>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</si>
  <si>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</si>
  <si>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</si>
  <si>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</si>
  <si>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</si>
  <si>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</si>
  <si>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</si>
  <si>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</si>
  <si>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</si>
  <si>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</si>
  <si>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</si>
  <si>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</si>
  <si>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</si>
  <si>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</si>
  <si>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</si>
  <si>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</si>
  <si>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</si>
  <si>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</si>
  <si>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</si>
  <si>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</si>
  <si>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</si>
  <si>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</si>
  <si>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</si>
  <si>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</si>
  <si>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</si>
  <si>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</si>
  <si>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</si>
  <si>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</si>
  <si>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</si>
  <si>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</si>
  <si>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</si>
  <si>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</si>
  <si>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</si>
  <si>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</si>
  <si>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</si>
  <si>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</si>
  <si>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</si>
  <si>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</si>
  <si>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</si>
  <si>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</si>
  <si>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</si>
  <si>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</si>
  <si>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</si>
  <si>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</si>
  <si>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</si>
  <si>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</si>
  <si>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</si>
  <si>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</si>
  <si>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</si>
  <si>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</si>
  <si>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</si>
  <si>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</si>
  <si>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</si>
  <si>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</si>
  <si>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</si>
  <si>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</si>
  <si>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</si>
  <si>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</si>
  <si>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</si>
  <si>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</si>
  <si>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</si>
  <si>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</si>
  <si>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</si>
  <si>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</si>
  <si>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</si>
  <si>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</si>
  <si>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</si>
  <si>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</si>
  <si>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</si>
  <si>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</si>
  <si>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</si>
  <si>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</si>
  <si>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</si>
  <si>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</si>
  <si>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</si>
  <si>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</si>
  <si>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</si>
  <si>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</si>
  <si>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</si>
  <si>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</si>
  <si>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</si>
  <si>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</si>
  <si>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</si>
  <si>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</si>
  <si>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</si>
  <si>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</si>
  <si>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</si>
  <si>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</si>
  <si>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</si>
  <si>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</si>
  <si>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</si>
  <si>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</si>
  <si>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</si>
  <si>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</si>
  <si>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</si>
  <si>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</si>
  <si>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</si>
  <si>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</si>
  <si>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</si>
  <si>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</si>
  <si>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</si>
  <si>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</si>
  <si>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</si>
  <si>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</si>
  <si>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</si>
  <si>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</si>
  <si>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</si>
  <si>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</si>
  <si>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</si>
  <si>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</si>
  <si>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</si>
  <si>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</si>
  <si>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</si>
  <si>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</si>
  <si>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</si>
  <si>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</si>
  <si>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</si>
  <si>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</si>
  <si>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</si>
  <si>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</si>
  <si>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</si>
  <si>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</si>
  <si>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</si>
  <si>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</si>
  <si>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</si>
  <si>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</si>
  <si>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</si>
  <si>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</si>
  <si>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</si>
  <si>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</si>
  <si>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</si>
  <si>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</si>
  <si>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</si>
  <si>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</si>
  <si>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</si>
  <si>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</si>
  <si>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</si>
  <si>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</si>
  <si>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</si>
  <si>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</si>
  <si>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</si>
  <si>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</si>
  <si>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</si>
  <si>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</si>
  <si>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</si>
  <si>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</si>
  <si>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</si>
  <si>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</si>
  <si>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</si>
  <si>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</si>
  <si>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</si>
  <si>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</si>
  <si>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</si>
  <si>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</si>
  <si>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</si>
  <si>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</si>
  <si>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</si>
  <si>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</si>
  <si>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</si>
  <si>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</si>
  <si>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</si>
  <si>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</si>
  <si>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</si>
  <si>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</si>
  <si>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</si>
  <si>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</si>
  <si>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</si>
  <si>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</si>
  <si>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</si>
  <si>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</si>
  <si>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</si>
  <si>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</si>
  <si>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</si>
  <si>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</si>
  <si>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</si>
  <si>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</si>
  <si>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</si>
  <si>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</si>
  <si>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</si>
  <si>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</si>
  <si>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</si>
  <si>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</si>
  <si>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</si>
  <si>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</si>
  <si>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</si>
  <si>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</si>
  <si>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</si>
  <si>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</si>
  <si>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</si>
  <si>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</si>
  <si>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</si>
  <si>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</si>
  <si>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</si>
  <si>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</si>
  <si>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</si>
  <si>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</si>
  <si>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</si>
  <si>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</si>
  <si>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</si>
  <si>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</si>
  <si>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</si>
  <si>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</si>
  <si>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</si>
  <si>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</si>
  <si>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</si>
  <si>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</si>
  <si>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</si>
  <si>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</si>
  <si>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</si>
  <si>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</si>
  <si>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</si>
  <si>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</si>
  <si>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</si>
  <si>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</si>
  <si>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</si>
  <si>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</si>
  <si>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</si>
  <si>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</si>
  <si>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</si>
  <si>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</si>
  <si>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</si>
  <si>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</si>
  <si>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</si>
  <si>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</si>
  <si>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</si>
  <si>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</si>
  <si>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</si>
  <si>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</si>
  <si>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</si>
  <si>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</si>
  <si>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</si>
  <si>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</si>
  <si>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</si>
  <si>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</si>
  <si>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</si>
  <si>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</si>
  <si>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</si>
  <si>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</si>
  <si>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</si>
  <si>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</si>
  <si>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</si>
  <si>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</si>
  <si>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</si>
  <si>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</si>
  <si>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</si>
  <si>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</si>
  <si>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</si>
  <si>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</si>
  <si>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</si>
  <si>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</si>
  <si>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</si>
  <si>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</si>
  <si>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</si>
  <si>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</si>
  <si>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</si>
  <si>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</si>
  <si>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</si>
  <si>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</si>
  <si>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</si>
  <si>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</si>
  <si>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</si>
  <si>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</si>
  <si>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</si>
  <si>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</si>
  <si>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</si>
  <si>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</si>
  <si>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</si>
  <si>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</si>
  <si>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</si>
  <si>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</si>
  <si>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</si>
  <si>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</si>
  <si>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</si>
  <si>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</si>
  <si>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</si>
  <si>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</si>
  <si>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</si>
  <si>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</si>
  <si>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</si>
  <si>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</si>
  <si>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</si>
  <si>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</si>
  <si>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</si>
  <si>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</si>
  <si>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</si>
  <si>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</si>
  <si>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</si>
  <si>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</si>
  <si>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</si>
  <si>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</si>
  <si>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</si>
  <si>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</si>
  <si>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</si>
  <si>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</si>
  <si>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</si>
  <si>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</si>
  <si>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</si>
  <si>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</si>
  <si>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</si>
  <si>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</si>
  <si>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</si>
  <si>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</si>
  <si>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</si>
  <si>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</si>
  <si>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</si>
  <si>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</si>
  <si>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</si>
  <si>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</si>
  <si>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</si>
  <si>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</si>
  <si>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</si>
  <si>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</si>
  <si>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</si>
  <si>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</si>
  <si>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</si>
  <si>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</si>
  <si>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</si>
  <si>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</si>
  <si>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</si>
  <si>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</si>
  <si>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</si>
  <si>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</si>
  <si>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</si>
  <si>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</si>
  <si>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</si>
  <si>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</si>
  <si>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</si>
  <si>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</si>
  <si>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</si>
  <si>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</si>
  <si>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</si>
  <si>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</si>
  <si>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</si>
  <si>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</si>
  <si>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</si>
  <si>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</si>
  <si>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</si>
  <si>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</si>
  <si>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</si>
  <si>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</si>
  <si>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</si>
  <si>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</si>
  <si>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</si>
  <si>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</si>
  <si>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</si>
  <si>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</si>
  <si>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</si>
  <si>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</si>
  <si>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</si>
  <si>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</si>
  <si>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</si>
  <si>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</si>
  <si>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</si>
  <si>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</si>
  <si>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</si>
  <si>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</si>
  <si>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</si>
  <si>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</si>
  <si>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</si>
  <si>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</si>
  <si>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</si>
  <si>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</si>
  <si>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</si>
  <si>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</si>
  <si>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</si>
  <si>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</si>
  <si>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</si>
  <si>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</si>
  <si>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</si>
  <si>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</si>
  <si>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</si>
  <si>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</si>
  <si>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</si>
  <si>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</si>
  <si>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</si>
  <si>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</si>
  <si>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</si>
  <si>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</si>
  <si>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</si>
  <si>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</si>
  <si>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</si>
  <si>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</si>
  <si>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</si>
  <si>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</si>
  <si>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</si>
  <si>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</si>
  <si>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</si>
  <si>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</si>
  <si>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</si>
  <si>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</si>
  <si>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</si>
  <si>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</si>
  <si>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</si>
  <si>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</si>
  <si>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</si>
  <si>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</si>
  <si>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</si>
  <si>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</si>
  <si>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</si>
  <si>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</si>
  <si>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</si>
  <si>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</si>
  <si>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</si>
  <si>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</si>
  <si>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</si>
  <si>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</si>
  <si>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</si>
  <si>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</si>
  <si>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</si>
  <si>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</si>
  <si>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</si>
  <si>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</si>
  <si>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</si>
  <si>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</si>
  <si>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</si>
  <si>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</si>
  <si>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</si>
  <si>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</si>
  <si>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</si>
  <si>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</si>
  <si>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</si>
  <si>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</si>
  <si>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</si>
  <si>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</si>
  <si>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</si>
  <si>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</si>
  <si>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</si>
  <si>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</si>
  <si>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</si>
  <si>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</si>
  <si>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</si>
  <si>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</si>
  <si>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</si>
  <si>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</si>
  <si>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</si>
  <si>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</si>
  <si>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</si>
  <si>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</si>
  <si>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</si>
  <si>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</si>
  <si>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</si>
  <si>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</si>
  <si>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</si>
  <si>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</si>
  <si>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</si>
  <si>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</si>
  <si>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</si>
  <si>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</si>
  <si>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</si>
  <si>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</si>
  <si>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</si>
  <si>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</si>
  <si>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</si>
  <si>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</si>
  <si>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</si>
  <si>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</si>
  <si>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</si>
  <si>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</si>
  <si>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</si>
  <si>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</si>
  <si>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</si>
  <si>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</si>
  <si>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</si>
  <si>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</si>
  <si>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</si>
  <si>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</si>
  <si>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</si>
  <si>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</si>
  <si>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</si>
  <si>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</si>
  <si>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</si>
  <si>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</si>
  <si>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</si>
  <si>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</si>
  <si>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</si>
  <si>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</si>
  <si>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</si>
  <si>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</si>
  <si>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</si>
  <si>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</si>
  <si>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</si>
  <si>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</si>
  <si>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</si>
  <si>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</si>
  <si>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</si>
  <si>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</si>
  <si>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</si>
  <si>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</si>
  <si>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</si>
  <si>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</si>
  <si>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</si>
  <si>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</si>
  <si>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</si>
  <si>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</si>
  <si>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</si>
  <si>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</si>
  <si>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</si>
  <si>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</si>
  <si>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</si>
  <si>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</si>
  <si>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</si>
  <si>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</si>
  <si>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</si>
  <si>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</si>
  <si>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</si>
  <si>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</si>
  <si>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</si>
  <si>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</si>
  <si>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</si>
  <si>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</si>
  <si>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</si>
  <si>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</si>
  <si>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</si>
  <si>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</si>
  <si>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</si>
  <si>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</si>
  <si>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</si>
  <si>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</si>
  <si>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</si>
  <si>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</si>
  <si>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</si>
  <si>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</si>
  <si>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</si>
  <si>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</si>
  <si>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</si>
  <si>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</si>
  <si>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</si>
  <si>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</si>
  <si>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</si>
  <si>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</si>
  <si>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</si>
  <si>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</si>
  <si>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</si>
  <si>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</si>
  <si>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</si>
  <si>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</si>
  <si>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</si>
  <si>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</si>
  <si>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</si>
  <si>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</si>
  <si>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</si>
  <si>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</si>
  <si>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</si>
  <si>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</si>
  <si>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</si>
  <si>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</si>
  <si>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</si>
  <si>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</si>
  <si>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</si>
  <si>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</si>
  <si>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</si>
  <si>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</si>
  <si>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</si>
  <si>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</si>
  <si>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</si>
  <si>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</si>
  <si>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</si>
  <si>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</si>
  <si>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</si>
  <si>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</si>
  <si>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</si>
  <si>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</si>
  <si>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</si>
  <si>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</si>
  <si>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</si>
  <si>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</si>
  <si>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</si>
  <si>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</si>
  <si>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</si>
  <si>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</si>
  <si>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</si>
  <si>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</si>
  <si>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</si>
  <si>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</si>
  <si>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</si>
  <si>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</si>
  <si>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</si>
  <si>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</si>
  <si>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</si>
  <si>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</si>
  <si>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</si>
  <si>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</si>
  <si>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</si>
  <si>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</si>
  <si>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</si>
  <si>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</si>
  <si>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</si>
  <si>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</si>
  <si>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</si>
  <si>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</si>
  <si>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</si>
  <si>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</si>
  <si>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</si>
  <si>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</si>
  <si>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</si>
  <si>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</si>
  <si>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</si>
  <si>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</si>
  <si>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</si>
  <si>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</si>
  <si>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</si>
  <si>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</si>
  <si>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</si>
  <si>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</si>
  <si>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</si>
  <si>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</si>
  <si>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</si>
  <si>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</si>
  <si>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</si>
  <si>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</si>
  <si>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</si>
  <si>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</si>
  <si>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</si>
  <si>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</si>
  <si>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</si>
  <si>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</si>
  <si>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</si>
  <si>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</si>
  <si>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</si>
  <si>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</si>
  <si>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</si>
  <si>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</si>
  <si>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</si>
  <si>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</si>
  <si>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</si>
  <si>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</si>
  <si>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</si>
  <si>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</si>
  <si>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</si>
  <si>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</si>
  <si>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</si>
  <si>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</si>
  <si>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</si>
  <si>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</si>
  <si>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</si>
  <si>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</si>
  <si>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</si>
  <si>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</si>
  <si>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</si>
  <si>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</si>
  <si>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</si>
  <si>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</si>
  <si>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</si>
  <si>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</si>
  <si>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</si>
  <si>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</si>
  <si>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</si>
  <si>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</si>
  <si>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</si>
  <si>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</si>
  <si>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</si>
  <si>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</si>
  <si>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</si>
  <si>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</si>
  <si>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</si>
  <si>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</si>
  <si>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</si>
  <si>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</si>
  <si>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</si>
  <si>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</si>
  <si>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</si>
  <si>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</si>
  <si>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</si>
  <si>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</si>
  <si>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</si>
  <si>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</si>
  <si>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</si>
  <si>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</si>
  <si>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</si>
  <si>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</si>
  <si>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</si>
  <si>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</si>
  <si>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</si>
  <si>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</si>
  <si>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</si>
  <si>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</si>
  <si>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</si>
  <si>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</si>
  <si>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</si>
  <si>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</si>
  <si>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</si>
  <si>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</si>
  <si>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</si>
  <si>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</si>
  <si>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</si>
  <si>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</si>
  <si>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</si>
  <si>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</si>
  <si>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</si>
  <si>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</si>
  <si>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</si>
  <si>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</si>
  <si>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</si>
  <si>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</si>
  <si>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</si>
  <si>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</si>
  <si>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</si>
  <si>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</si>
  <si>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</si>
  <si>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</si>
  <si>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</si>
  <si>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</si>
  <si>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</si>
  <si>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</si>
  <si>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</si>
  <si>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</si>
  <si>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</si>
  <si>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</si>
  <si>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</si>
  <si>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</si>
  <si>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</si>
  <si>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</si>
  <si>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</si>
  <si>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</si>
  <si>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</si>
  <si>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</si>
  <si>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</si>
  <si>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</si>
  <si>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</si>
  <si>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</si>
  <si>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</si>
  <si>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</si>
  <si>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</si>
  <si>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</si>
  <si>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</si>
  <si>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</si>
  <si>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</si>
  <si>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</si>
  <si>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</si>
  <si>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</si>
  <si>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</si>
  <si>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</si>
  <si>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</si>
  <si>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</si>
  <si>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</si>
  <si>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</si>
  <si>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</si>
  <si>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</si>
  <si>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</si>
  <si>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</si>
  <si>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</si>
  <si>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</si>
  <si>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</si>
  <si>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</si>
  <si>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</si>
  <si>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</si>
  <si>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</si>
  <si>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</si>
  <si>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</si>
  <si>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</si>
  <si>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</si>
  <si>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</si>
  <si>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</si>
  <si>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</si>
  <si>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</si>
  <si>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</si>
  <si>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</si>
  <si>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</si>
  <si>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</si>
  <si>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</si>
  <si>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</si>
  <si>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</si>
  <si>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</si>
  <si>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</si>
  <si>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</si>
  <si>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</si>
  <si>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</si>
  <si>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</si>
  <si>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</si>
  <si>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</si>
  <si>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</si>
  <si>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</si>
  <si>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</si>
  <si>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</si>
  <si>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</si>
  <si>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</si>
  <si>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</si>
  <si>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</si>
  <si>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</si>
  <si>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</si>
  <si>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</si>
  <si>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</si>
  <si>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</si>
  <si>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</si>
  <si>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</si>
  <si>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</si>
  <si>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</si>
  <si>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</si>
  <si>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</si>
  <si>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</si>
  <si>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</si>
  <si>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</si>
  <si>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</si>
  <si>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</si>
  <si>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</si>
  <si>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</si>
  <si>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</si>
  <si>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</si>
  <si>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</si>
  <si>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</si>
  <si>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</si>
  <si>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</si>
  <si>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</si>
  <si>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</si>
  <si>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</si>
  <si>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</si>
  <si>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</si>
  <si>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</si>
  <si>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</si>
  <si>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</si>
  <si>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</si>
  <si>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</si>
  <si>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</si>
  <si>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</si>
  <si>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</si>
  <si>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</si>
  <si>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</si>
  <si>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</si>
  <si>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</si>
  <si>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</si>
  <si>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</si>
  <si>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</si>
  <si>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</si>
  <si>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</si>
  <si>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</si>
  <si>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</si>
  <si>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</si>
  <si>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</si>
  <si>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</si>
  <si>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</si>
  <si>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</si>
  <si>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</si>
  <si>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</si>
  <si>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</si>
  <si>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</si>
  <si>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</si>
  <si>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</si>
  <si>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</si>
  <si>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</si>
  <si>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</si>
  <si>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</si>
  <si>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</si>
  <si>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</si>
  <si>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</si>
  <si>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</si>
  <si>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</si>
  <si>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</si>
  <si>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</si>
  <si>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</si>
  <si>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</si>
  <si>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</si>
  <si>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</si>
  <si>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</si>
  <si>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</si>
  <si>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</si>
  <si>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</si>
  <si>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</si>
  <si>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</si>
  <si>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</si>
  <si>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</si>
  <si>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</si>
  <si>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</si>
  <si>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</si>
  <si>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</si>
  <si>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</si>
  <si>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</si>
  <si>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</si>
  <si>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</si>
  <si>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</si>
  <si>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</si>
  <si>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</si>
  <si>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</si>
  <si>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</si>
  <si>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</si>
  <si>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</si>
  <si>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</si>
  <si>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</si>
  <si>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</si>
  <si>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</si>
  <si>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</si>
  <si>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</si>
  <si>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</si>
  <si>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</si>
  <si>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</si>
  <si>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</si>
  <si>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</si>
  <si>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</si>
  <si>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</si>
  <si>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</si>
  <si>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</si>
  <si>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</si>
  <si>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</si>
  <si>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</si>
  <si>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</si>
  <si>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</si>
  <si>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</si>
  <si>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</si>
  <si>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</si>
  <si>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</si>
  <si>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</si>
  <si>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</si>
  <si>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</si>
  <si>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</si>
  <si>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</si>
  <si>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</si>
  <si>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</si>
  <si>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</si>
  <si>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</si>
  <si>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</si>
  <si>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</si>
  <si>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</si>
  <si>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</si>
  <si>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</si>
  <si>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</si>
  <si>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</si>
  <si>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</si>
  <si>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</si>
  <si>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</si>
  <si>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</si>
  <si>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</si>
  <si>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</si>
  <si>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</si>
  <si>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</si>
  <si>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</si>
  <si>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</si>
  <si>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</si>
  <si>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</si>
  <si>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</si>
  <si>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</si>
  <si>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</si>
  <si>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</si>
  <si>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</si>
  <si>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</si>
  <si>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</si>
  <si>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</si>
  <si>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</si>
  <si>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</si>
  <si>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</si>
  <si>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</si>
  <si>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</si>
  <si>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</si>
  <si>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</si>
  <si>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</si>
  <si>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</si>
  <si>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</si>
  <si>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</si>
  <si>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</si>
  <si>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</si>
  <si>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</si>
  <si>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</si>
  <si>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</si>
  <si>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</si>
  <si>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</si>
  <si>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</si>
  <si>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</si>
  <si>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</si>
  <si>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</si>
  <si>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</si>
  <si>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</si>
  <si>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</si>
  <si>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</si>
  <si>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</si>
  <si>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</si>
  <si>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</si>
  <si>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</si>
  <si>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</si>
  <si>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</si>
  <si>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</si>
  <si>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</si>
  <si>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</si>
  <si>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</si>
  <si>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</si>
  <si>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</si>
  <si>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</si>
  <si>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</si>
  <si>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</si>
  <si>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</si>
  <si>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</si>
  <si>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</si>
  <si>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</si>
  <si>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</si>
  <si>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</si>
  <si>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</si>
  <si>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</si>
  <si>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</si>
  <si>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</si>
  <si>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</si>
  <si>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</si>
  <si>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</si>
  <si>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</si>
  <si>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</si>
  <si>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</si>
  <si>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</si>
  <si>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</si>
  <si>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</si>
  <si>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</si>
  <si>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</si>
  <si>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</si>
  <si>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</si>
  <si>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</si>
  <si>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</si>
  <si>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</si>
  <si>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</si>
  <si>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</si>
  <si>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</si>
  <si>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</si>
  <si>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</si>
  <si>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</si>
  <si>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</si>
  <si>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</si>
  <si>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</si>
  <si>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</si>
  <si>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</si>
  <si>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</si>
  <si>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</si>
  <si>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</si>
  <si>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</si>
  <si>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</si>
  <si>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</si>
  <si>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</si>
  <si>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</si>
  <si>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</si>
  <si>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</si>
  <si>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</si>
  <si>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</si>
  <si>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</si>
  <si>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</si>
  <si>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</si>
  <si>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</si>
  <si>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</si>
  <si>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</si>
  <si>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</si>
  <si>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</si>
  <si>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</si>
  <si>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</si>
  <si>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</si>
  <si>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</si>
  <si>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</si>
  <si>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</si>
  <si>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</si>
  <si>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</si>
  <si>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</si>
  <si>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</si>
  <si>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</si>
  <si>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</si>
  <si>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</si>
  <si>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</si>
  <si>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</si>
  <si>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</si>
  <si>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</si>
  <si>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</si>
  <si>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</si>
  <si>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</si>
  <si>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</si>
  <si>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</si>
  <si>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</si>
  <si>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</si>
  <si>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</si>
  <si>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</si>
  <si>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</si>
  <si>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</si>
  <si>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</si>
  <si>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</si>
  <si>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</si>
  <si>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</si>
  <si>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</si>
  <si>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</si>
  <si>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</si>
  <si>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</si>
  <si>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</si>
  <si>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</si>
  <si>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</si>
  <si>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</si>
  <si>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</si>
  <si>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</si>
  <si>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</si>
  <si>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</si>
  <si>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</si>
  <si>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</si>
  <si>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</si>
  <si>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</si>
  <si>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</si>
  <si>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</si>
  <si>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</si>
  <si>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</si>
  <si>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</si>
  <si>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</si>
  <si>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</si>
  <si>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</si>
  <si>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</si>
  <si>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</si>
  <si>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</si>
  <si>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</si>
  <si>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</si>
  <si>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</si>
  <si>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</si>
  <si>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</si>
  <si>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</si>
  <si>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</si>
  <si>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</si>
  <si>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</si>
  <si>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</si>
  <si>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</si>
  <si>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</si>
  <si>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</si>
  <si>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</si>
  <si>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</si>
  <si>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</si>
  <si>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</si>
  <si>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</si>
  <si>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</si>
  <si>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</si>
  <si>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</si>
  <si>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</si>
  <si>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</si>
  <si>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</si>
  <si>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</si>
  <si>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</si>
  <si>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</si>
  <si>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</si>
  <si>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</si>
  <si>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</si>
  <si>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</si>
  <si>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</si>
  <si>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</si>
  <si>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</si>
  <si>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</si>
  <si>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</si>
  <si>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</si>
  <si>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</si>
  <si>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</si>
  <si>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</si>
  <si>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</si>
  <si>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</si>
  <si>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</si>
  <si>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</si>
  <si>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</si>
  <si>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</si>
  <si>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</si>
  <si>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</si>
  <si>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</si>
  <si>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</si>
  <si>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</si>
  <si>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</si>
  <si>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</si>
  <si>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</si>
  <si>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</si>
  <si>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</si>
  <si>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</si>
  <si>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</si>
  <si>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</si>
  <si>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</si>
  <si>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</si>
  <si>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</si>
  <si>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</si>
  <si>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</si>
  <si>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</si>
  <si>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</si>
  <si>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</si>
  <si>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</si>
  <si>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</si>
  <si>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</si>
  <si>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</si>
  <si>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</si>
  <si>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</si>
  <si>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</si>
  <si>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</si>
  <si>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</si>
  <si>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</si>
  <si>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</si>
  <si>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</si>
  <si>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</si>
  <si>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</si>
  <si>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</si>
  <si>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</si>
  <si>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</si>
  <si>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</si>
  <si>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</si>
  <si>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</si>
  <si>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</si>
  <si>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</si>
  <si>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</si>
  <si>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</si>
  <si>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</si>
  <si>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</si>
  <si>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</si>
  <si>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</si>
  <si>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</si>
  <si>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</si>
  <si>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</si>
  <si>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</si>
  <si>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</si>
  <si>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</si>
  <si>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</si>
  <si>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</si>
  <si>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</si>
  <si>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</si>
  <si>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</si>
  <si>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</si>
  <si>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</si>
  <si>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</si>
  <si>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</si>
  <si>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</si>
  <si>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</si>
  <si>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</si>
  <si>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</si>
  <si>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</si>
  <si>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</si>
  <si>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</si>
  <si>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</si>
  <si>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</si>
  <si>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</si>
  <si>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</si>
  <si>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</si>
  <si>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</si>
  <si>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</si>
  <si>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</si>
  <si>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</si>
  <si>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</si>
  <si>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</si>
  <si>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</si>
  <si>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</si>
  <si>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</si>
  <si>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</si>
  <si>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</si>
  <si>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</si>
  <si>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</si>
  <si>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</si>
  <si>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</si>
  <si>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</si>
  <si>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</si>
  <si>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</si>
  <si>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</si>
  <si>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</si>
  <si>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</si>
  <si>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</si>
  <si>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</si>
  <si>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</si>
  <si>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</si>
  <si>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</si>
  <si>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</si>
  <si>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</si>
  <si>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</si>
  <si>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</si>
  <si>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</si>
  <si>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</si>
  <si>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</si>
  <si>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</si>
  <si>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</si>
  <si>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</si>
  <si>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</si>
  <si>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</si>
  <si>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</si>
  <si>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</si>
  <si>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</si>
  <si>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</si>
  <si>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</si>
  <si>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</si>
  <si>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</si>
  <si>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</si>
  <si>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</si>
  <si>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</si>
  <si>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</si>
  <si>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</si>
  <si>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</si>
  <si>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</si>
  <si>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</si>
  <si>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</si>
  <si>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</si>
  <si>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</si>
  <si>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</si>
  <si>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</si>
  <si>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</si>
  <si>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</si>
  <si>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</si>
  <si>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</si>
  <si>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</si>
  <si>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</si>
  <si>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</si>
  <si>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</si>
  <si>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</si>
  <si>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</si>
  <si>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</si>
  <si>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</si>
  <si>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</si>
  <si>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</si>
  <si>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</si>
  <si>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</si>
  <si>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</si>
  <si>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</si>
  <si>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</si>
  <si>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</si>
  <si>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</si>
  <si>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</si>
  <si>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</si>
  <si>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</si>
  <si>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</si>
  <si>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</si>
  <si>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</si>
  <si>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</si>
  <si>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</si>
  <si>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</si>
  <si>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</si>
  <si>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</si>
  <si>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</si>
  <si>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</si>
  <si>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</si>
  <si>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</si>
  <si>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</si>
  <si>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</si>
  <si>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</si>
  <si>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</si>
  <si>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</si>
  <si>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</si>
  <si>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</si>
  <si>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</si>
  <si>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</si>
  <si>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</si>
  <si>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</si>
  <si>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</si>
  <si>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</si>
  <si>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</si>
  <si>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</si>
  <si>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</si>
  <si>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</si>
  <si>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</si>
  <si>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</si>
  <si>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</si>
  <si>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</si>
  <si>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</si>
  <si>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</si>
  <si>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</si>
  <si>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</si>
  <si>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</si>
  <si>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</si>
  <si>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</si>
  <si>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</si>
  <si>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</si>
  <si>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</si>
  <si>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</si>
  <si>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</si>
  <si>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</si>
  <si>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</si>
  <si>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</si>
  <si>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</si>
  <si>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</si>
  <si>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</si>
  <si>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</si>
  <si>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</si>
  <si>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</si>
  <si>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</si>
  <si>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</si>
  <si>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</si>
  <si>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</si>
  <si>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</si>
  <si>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</si>
  <si>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</si>
  <si>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</si>
  <si>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</si>
  <si>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</si>
  <si>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</si>
  <si>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</si>
  <si>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</si>
  <si>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</si>
  <si>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</si>
  <si>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</si>
  <si>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</si>
  <si>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</si>
  <si>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</si>
  <si>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</si>
  <si>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</si>
  <si>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</si>
  <si>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</si>
  <si>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</si>
  <si>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</si>
  <si>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</si>
  <si>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</si>
  <si>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</si>
  <si>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</si>
  <si>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</si>
  <si>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</si>
  <si>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</si>
  <si>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</si>
  <si>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</si>
  <si>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</si>
  <si>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</si>
  <si>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</si>
  <si>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</si>
  <si>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</si>
  <si>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</si>
  <si>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</si>
  <si>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</si>
  <si>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</si>
  <si>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</si>
  <si>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</si>
  <si>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</si>
  <si>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</si>
  <si>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</si>
  <si>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</si>
  <si>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</si>
  <si>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</si>
  <si>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</si>
  <si>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</si>
  <si>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</si>
  <si>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</si>
  <si>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</si>
  <si>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</si>
  <si>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</si>
  <si>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</si>
  <si>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</si>
  <si>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</si>
  <si>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</si>
  <si>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</si>
  <si>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</si>
  <si>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</si>
  <si>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</si>
  <si>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</si>
  <si>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</si>
  <si>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</si>
  <si>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</si>
  <si>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</si>
  <si>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</si>
  <si>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</si>
  <si>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</si>
  <si>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</si>
  <si>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</si>
  <si>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</si>
  <si>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</si>
  <si>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</si>
  <si>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</si>
  <si>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</si>
  <si>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</si>
  <si>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</si>
  <si>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</si>
  <si>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</si>
  <si>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</si>
  <si>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</si>
  <si>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</si>
  <si>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</si>
  <si>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</si>
  <si>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</si>
  <si>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</si>
  <si>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</si>
  <si>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</si>
  <si>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</si>
  <si>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</si>
  <si>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</si>
  <si>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</si>
  <si>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</si>
  <si>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</si>
  <si>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</si>
  <si>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</si>
  <si>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</si>
  <si>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</si>
  <si>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</si>
  <si>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</si>
  <si>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</si>
  <si>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</si>
  <si>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</si>
  <si>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</si>
  <si>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</si>
  <si>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</si>
  <si>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</si>
  <si>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</si>
  <si>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</si>
  <si>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</si>
  <si>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</si>
  <si>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</si>
  <si>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</si>
  <si>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</si>
  <si>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</si>
  <si>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</si>
  <si>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</si>
  <si>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</si>
  <si>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</si>
  <si>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</si>
  <si>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</si>
  <si>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</si>
  <si>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</si>
  <si>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</si>
  <si>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</si>
  <si>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</si>
  <si>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</si>
  <si>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</si>
  <si>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</si>
  <si>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</si>
  <si>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</si>
  <si>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</si>
  <si>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</si>
  <si>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</si>
  <si>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</si>
  <si>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</si>
  <si>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</si>
  <si>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</si>
  <si>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</si>
  <si>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</si>
  <si>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</si>
  <si>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</si>
  <si>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</si>
  <si>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</si>
  <si>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</si>
  <si>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</si>
  <si>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</si>
  <si>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</si>
  <si>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</si>
  <si>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</si>
  <si>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</si>
  <si>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</si>
  <si>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</si>
  <si>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</si>
  <si>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</si>
  <si>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</si>
  <si>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</si>
  <si>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</si>
  <si>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</si>
  <si>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</si>
  <si>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</si>
  <si>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</si>
  <si>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</si>
  <si>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</si>
  <si>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</si>
  <si>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</si>
  <si>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</si>
  <si>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</si>
  <si>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</si>
  <si>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</si>
  <si>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</si>
  <si>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</si>
  <si>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</si>
  <si>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</si>
  <si>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</si>
  <si>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</si>
  <si>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</si>
  <si>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</si>
  <si>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</si>
  <si>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</si>
  <si>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</si>
  <si>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</si>
  <si>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</si>
  <si>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</si>
  <si>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</si>
  <si>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</si>
  <si>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</si>
  <si>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</si>
  <si>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</si>
  <si>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</si>
  <si>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</si>
  <si>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</si>
  <si>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</si>
  <si>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</si>
  <si>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</si>
  <si>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</si>
  <si>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</si>
  <si>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</si>
  <si>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</si>
  <si>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</si>
  <si>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</si>
  <si>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</si>
  <si>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</si>
  <si>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</si>
  <si>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</si>
  <si>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</si>
  <si>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</si>
  <si>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</si>
  <si>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</si>
  <si>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</si>
  <si>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</si>
  <si>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</si>
  <si>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</si>
  <si>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</si>
  <si>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</si>
  <si>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</si>
  <si>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</si>
  <si>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</si>
  <si>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</si>
  <si>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</si>
  <si>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</si>
  <si>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</si>
  <si>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</si>
  <si>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</si>
  <si>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</si>
  <si>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</si>
  <si>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</si>
  <si>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</si>
  <si>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</si>
  <si>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</si>
  <si>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</si>
  <si>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</si>
  <si>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</si>
  <si>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</si>
  <si>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</si>
  <si>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</si>
  <si>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</si>
  <si>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</si>
  <si>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</si>
  <si>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</si>
  <si>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</si>
  <si>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</si>
  <si>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</si>
  <si>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</si>
  <si>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</si>
  <si>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</si>
  <si>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</si>
  <si>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</si>
  <si>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</si>
  <si>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</si>
  <si>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</si>
  <si>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</si>
  <si>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</si>
  <si>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</si>
  <si>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</si>
  <si>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</si>
  <si>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</si>
  <si>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</si>
  <si>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</si>
  <si>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</si>
  <si>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</si>
  <si>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</si>
  <si>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</si>
  <si>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</si>
  <si>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</si>
  <si>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</si>
  <si>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</si>
  <si>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</si>
  <si>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</si>
  <si>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</si>
  <si>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</si>
  <si>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</si>
  <si>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</si>
  <si>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</si>
  <si>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</si>
  <si>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</si>
  <si>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</si>
  <si>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</si>
  <si>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</si>
  <si>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</si>
  <si>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</si>
  <si>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</si>
  <si>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</si>
  <si>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</si>
  <si>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</si>
  <si>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</si>
  <si>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</si>
  <si>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</si>
  <si>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</si>
  <si>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</si>
  <si>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</si>
  <si>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</si>
  <si>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</si>
  <si>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</si>
  <si>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</si>
  <si>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</si>
  <si>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</si>
  <si>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</si>
  <si>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</si>
  <si>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</si>
  <si>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</si>
  <si>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</si>
  <si>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</si>
  <si>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</si>
  <si>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</si>
  <si>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</si>
  <si>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</si>
  <si>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</si>
  <si>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</si>
  <si>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</si>
  <si>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</si>
  <si>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</si>
  <si>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</si>
  <si>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</si>
  <si>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</si>
  <si>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</si>
  <si>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</si>
  <si>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</si>
  <si>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</si>
  <si>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</si>
  <si>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</si>
  <si>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</si>
  <si>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</si>
  <si>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</si>
  <si>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</si>
  <si>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</si>
  <si>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</si>
  <si>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</si>
  <si>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</si>
  <si>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</si>
  <si>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</si>
  <si>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</si>
  <si>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</si>
  <si>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</si>
  <si>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</si>
  <si>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</si>
  <si>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</si>
  <si>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</si>
  <si>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</si>
  <si>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</si>
  <si>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</si>
  <si>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</si>
  <si>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</si>
  <si>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</si>
  <si>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</si>
  <si>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</si>
  <si>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</si>
  <si>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</si>
  <si>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</si>
  <si>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</si>
  <si>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</si>
  <si>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</si>
  <si>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</si>
  <si>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</si>
  <si>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</si>
  <si>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</si>
  <si>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</si>
  <si>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</si>
  <si>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</si>
  <si>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</si>
  <si>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</si>
  <si>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</si>
  <si>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</si>
  <si>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</si>
  <si>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</si>
  <si>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</si>
  <si>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</si>
  <si>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</si>
  <si>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</si>
  <si>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</si>
  <si>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</si>
  <si>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</si>
  <si>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</si>
  <si>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</si>
  <si>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</si>
  <si>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</si>
  <si>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</si>
  <si>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</si>
  <si>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</si>
  <si>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</si>
  <si>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</si>
  <si>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</si>
  <si>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</si>
  <si>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</si>
  <si>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</si>
  <si>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</si>
  <si>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</si>
  <si>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</si>
  <si>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</si>
  <si>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</si>
  <si>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</si>
  <si>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</si>
  <si>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</si>
  <si>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</si>
  <si>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</si>
  <si>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</si>
  <si>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</si>
  <si>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</si>
  <si>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</si>
  <si>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</si>
  <si>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</si>
  <si>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</si>
  <si>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</si>
  <si>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</si>
  <si>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</si>
  <si>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</si>
  <si>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</si>
  <si>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</si>
  <si>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</si>
  <si>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</si>
  <si>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</si>
  <si>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</si>
  <si>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</si>
  <si>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</si>
  <si>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</si>
  <si>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</si>
  <si>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</si>
  <si>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</si>
  <si>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</si>
  <si>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</si>
  <si>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</si>
  <si>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</si>
  <si>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</si>
  <si>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</si>
  <si>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</si>
  <si>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</si>
  <si>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</si>
  <si>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</si>
  <si>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</si>
  <si>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</si>
  <si>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</si>
  <si>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</si>
  <si>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</si>
  <si>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</si>
  <si>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</si>
  <si>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</si>
  <si>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</si>
  <si>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</si>
  <si>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</si>
  <si>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</si>
  <si>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</si>
  <si>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</si>
  <si>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</si>
  <si>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</si>
  <si>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</si>
  <si>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</si>
  <si>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</si>
  <si>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</si>
  <si>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</si>
  <si>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</si>
  <si>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</si>
  <si>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</si>
  <si>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</si>
  <si>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</si>
  <si>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</si>
  <si>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</si>
  <si>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</si>
  <si>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</si>
  <si>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</si>
  <si>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</si>
  <si>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</si>
  <si>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</si>
  <si>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</si>
  <si>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</si>
  <si>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</si>
  <si>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</si>
  <si>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</si>
  <si>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</si>
  <si>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</si>
  <si>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</si>
  <si>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</si>
  <si>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</si>
  <si>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</si>
  <si>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</si>
  <si>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</si>
  <si>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</si>
  <si>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</si>
  <si>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</si>
  <si>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</si>
  <si>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</si>
  <si>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</si>
  <si>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</si>
  <si>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</si>
  <si>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</si>
  <si>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</si>
  <si>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</si>
  <si>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</si>
  <si>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</si>
  <si>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</si>
  <si>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</si>
  <si>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</si>
  <si>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</si>
  <si>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</si>
  <si>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</si>
  <si>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</si>
  <si>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</si>
  <si>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</si>
  <si>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</si>
  <si>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</si>
  <si>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</si>
  <si>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</si>
  <si>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</si>
  <si>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</si>
  <si>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</si>
  <si>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</si>
  <si>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</si>
  <si>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</si>
  <si>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</si>
  <si>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</si>
  <si>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</si>
  <si>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</si>
  <si>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</si>
  <si>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</si>
  <si>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</si>
  <si>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</si>
  <si>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</si>
  <si>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</si>
  <si>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</si>
  <si>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</si>
  <si>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</si>
  <si>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</si>
  <si>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</si>
  <si>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</si>
  <si>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</si>
  <si>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</si>
  <si>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</si>
  <si>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</si>
  <si>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</si>
  <si>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</si>
  <si>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</si>
  <si>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</si>
  <si>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</si>
  <si>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</si>
  <si>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</si>
  <si>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</si>
  <si>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</si>
  <si>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</si>
  <si>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</si>
  <si>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</si>
  <si>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</si>
  <si>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</si>
  <si>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</si>
  <si>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</si>
  <si>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</si>
  <si>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</si>
  <si>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</si>
  <si>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</si>
  <si>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</si>
  <si>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</si>
  <si>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</si>
  <si>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</si>
  <si>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</si>
  <si>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</si>
  <si>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</si>
  <si>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</si>
  <si>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</si>
  <si>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</si>
  <si>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</si>
  <si>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</si>
  <si>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</si>
  <si>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</si>
  <si>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</si>
  <si>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</si>
  <si>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</si>
  <si>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</si>
  <si>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</si>
  <si>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</si>
  <si>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</si>
  <si>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</si>
  <si>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</si>
  <si>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</si>
  <si>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</si>
  <si>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</si>
  <si>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</si>
  <si>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</si>
  <si>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</si>
  <si>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</si>
  <si>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</si>
  <si>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</si>
  <si>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</si>
  <si>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</si>
  <si>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</si>
  <si>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</si>
  <si>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</si>
  <si>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</si>
  <si>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</si>
  <si>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</si>
  <si>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</si>
  <si>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</si>
  <si>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</si>
  <si>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</si>
  <si>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</si>
  <si>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</si>
  <si>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</si>
  <si>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</si>
  <si>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</si>
  <si>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</si>
  <si>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</si>
  <si>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</si>
  <si>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</si>
  <si>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</si>
  <si>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</si>
  <si>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</si>
  <si>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</si>
  <si>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</si>
  <si>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</si>
  <si>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</si>
  <si>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</si>
  <si>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</si>
  <si>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</si>
  <si>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</si>
  <si>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</si>
  <si>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</si>
  <si>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</si>
  <si>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</si>
  <si>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</si>
  <si>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</si>
  <si>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</si>
  <si>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</si>
  <si>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</si>
  <si>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</si>
  <si>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</si>
  <si>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</si>
  <si>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</si>
  <si>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</si>
  <si>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</si>
  <si>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</si>
  <si>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</si>
  <si>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</si>
  <si>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</si>
  <si>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</si>
  <si>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</si>
  <si>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</si>
  <si>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</si>
  <si>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</si>
  <si>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</si>
  <si>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</si>
  <si>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</si>
  <si>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</si>
  <si>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</si>
  <si>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</si>
  <si>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</si>
  <si>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</si>
  <si>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</si>
  <si>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</si>
  <si>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</si>
  <si>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</si>
  <si>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</si>
  <si>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</si>
  <si>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</si>
  <si>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</si>
  <si>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</si>
  <si>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</si>
  <si>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</si>
  <si>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</si>
  <si>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</si>
  <si>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</si>
  <si>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</si>
  <si>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</si>
  <si>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</si>
  <si>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</si>
  <si>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</si>
  <si>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</si>
  <si>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</si>
  <si>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</si>
  <si>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</si>
  <si>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</si>
  <si>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</si>
  <si>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</si>
  <si>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</si>
  <si>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</si>
  <si>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</si>
  <si>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</si>
  <si>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</si>
  <si>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</si>
  <si>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</si>
  <si>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</si>
  <si>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</si>
  <si>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</si>
  <si>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</si>
  <si>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</si>
  <si>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</si>
  <si>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</si>
  <si>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</si>
  <si>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</si>
  <si>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</si>
  <si>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</si>
  <si>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</si>
  <si>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</si>
  <si>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</si>
  <si>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</si>
  <si>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</si>
  <si>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</si>
  <si>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</si>
  <si>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</si>
  <si>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</si>
  <si>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</si>
  <si>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</si>
  <si>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</si>
  <si>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</si>
  <si>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</si>
  <si>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</si>
  <si>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</si>
  <si>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</si>
  <si>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</si>
  <si>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</si>
  <si>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</si>
  <si>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</si>
  <si>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</si>
  <si>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</si>
  <si>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</si>
  <si>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</si>
  <si>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</si>
  <si>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</si>
  <si>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</si>
  <si>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</si>
  <si>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</si>
  <si>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</si>
  <si>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</si>
  <si>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</si>
  <si>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</si>
  <si>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</si>
  <si>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</si>
  <si>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</si>
  <si>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</si>
  <si>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</si>
  <si>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</si>
  <si>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</si>
  <si>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</si>
  <si>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</si>
  <si>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</si>
  <si>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</si>
  <si>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</si>
  <si>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</si>
  <si>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</si>
  <si>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</si>
  <si>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</si>
  <si>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</si>
  <si>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</si>
  <si>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</si>
  <si>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</si>
  <si>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</si>
  <si>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</si>
  <si>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</si>
  <si>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</si>
  <si>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</si>
  <si>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</si>
  <si>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</si>
  <si>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</si>
  <si>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</si>
  <si>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</si>
  <si>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</si>
  <si>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</si>
  <si>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</si>
  <si>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</si>
  <si>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</si>
  <si>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</si>
  <si>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</si>
  <si>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</si>
  <si>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</si>
  <si>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</si>
  <si>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</si>
  <si>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</si>
  <si>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</si>
  <si>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</si>
  <si>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</si>
  <si>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</si>
  <si>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</si>
  <si>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</si>
  <si>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</si>
  <si>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</si>
  <si>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</si>
  <si>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</si>
  <si>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</si>
  <si>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</si>
  <si>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</si>
  <si>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</si>
  <si>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</si>
  <si>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</si>
  <si>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</si>
  <si>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</si>
  <si>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</si>
  <si>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</si>
  <si>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</si>
  <si>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</si>
  <si>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</si>
  <si>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</si>
  <si>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</si>
  <si>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</si>
  <si>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</si>
  <si>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</si>
  <si>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</si>
  <si>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</si>
  <si>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</si>
  <si>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</si>
  <si>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</si>
  <si>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</si>
  <si>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</si>
  <si>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</si>
  <si>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</si>
  <si>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</si>
  <si>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</si>
  <si>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</si>
  <si>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</si>
  <si>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</si>
  <si>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</si>
  <si>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</si>
  <si>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</si>
  <si>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</si>
  <si>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</si>
  <si>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</si>
  <si>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</si>
  <si>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</si>
  <si>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</si>
  <si>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</si>
  <si>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</si>
  <si>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</si>
  <si>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</si>
  <si>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</si>
  <si>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</si>
  <si>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</si>
  <si>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</si>
  <si>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</si>
  <si>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</si>
  <si>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</si>
  <si>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</si>
  <si>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</si>
  <si>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</si>
  <si>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</si>
  <si>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</si>
  <si>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</si>
  <si>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</si>
  <si>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</si>
  <si>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</si>
  <si>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</si>
  <si>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</si>
  <si>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</si>
  <si>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</si>
  <si>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</si>
  <si>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</si>
  <si>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</si>
  <si>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</si>
  <si>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</si>
  <si>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</si>
  <si>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</si>
  <si>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</si>
  <si>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</si>
  <si>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</si>
  <si>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</si>
  <si>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</si>
  <si>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</si>
  <si>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</si>
  <si>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</si>
  <si>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</si>
  <si>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</si>
  <si>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</si>
  <si>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</si>
  <si>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</si>
  <si>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</si>
  <si>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</si>
  <si>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</si>
  <si>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</si>
  <si>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</si>
  <si>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</si>
  <si>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</si>
  <si>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</si>
  <si>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</si>
  <si>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</si>
  <si>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</si>
  <si>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</si>
  <si>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</si>
  <si>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</si>
  <si>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</si>
  <si>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</si>
  <si>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</si>
  <si>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</si>
  <si>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</si>
  <si>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</si>
  <si>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</si>
  <si>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</si>
  <si>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</si>
  <si>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</si>
  <si>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</si>
  <si>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</si>
  <si>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</si>
  <si>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</si>
  <si>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</si>
  <si>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</si>
  <si>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</si>
  <si>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</si>
  <si>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</si>
  <si>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</si>
  <si>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</si>
  <si>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</si>
  <si>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</si>
  <si>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</si>
  <si>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</si>
  <si>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</si>
  <si>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</si>
  <si>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</si>
  <si>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</si>
  <si>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</si>
  <si>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</si>
  <si>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</si>
  <si>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</si>
  <si>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</si>
  <si>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</si>
  <si>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</si>
  <si>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</si>
  <si>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</si>
  <si>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</si>
  <si>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</si>
  <si>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</si>
  <si>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</si>
  <si>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</si>
  <si>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</si>
  <si>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</si>
  <si>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</si>
  <si>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</si>
  <si>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</si>
  <si>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</si>
  <si>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</si>
  <si>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</si>
  <si>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</si>
  <si>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</si>
  <si>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</si>
  <si>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</si>
  <si>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</si>
  <si>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</si>
  <si>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</si>
  <si>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</si>
  <si>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</si>
  <si>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</si>
  <si>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</si>
  <si>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</si>
  <si>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</si>
  <si>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</si>
  <si>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</si>
  <si>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</si>
  <si>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</si>
  <si>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</si>
  <si>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</si>
  <si>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</si>
  <si>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</si>
  <si>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</si>
  <si>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</si>
  <si>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</si>
  <si>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</si>
  <si>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</si>
  <si>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</si>
  <si>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</si>
  <si>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</si>
  <si>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</si>
  <si>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</si>
  <si>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</si>
  <si>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</si>
  <si>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</si>
  <si>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</si>
  <si>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</si>
  <si>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</si>
  <si>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</si>
  <si>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</si>
  <si>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</si>
  <si>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</si>
  <si>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</si>
  <si>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</si>
  <si>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</si>
  <si>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</si>
  <si>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</si>
  <si>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</si>
  <si>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</si>
  <si>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</si>
  <si>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</si>
  <si>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</si>
  <si>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</si>
  <si>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</si>
  <si>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</si>
  <si>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</si>
  <si>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</si>
  <si>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</si>
  <si>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</si>
  <si>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</si>
  <si>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</si>
  <si>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</si>
  <si>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</si>
  <si>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</si>
  <si>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</si>
  <si>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</si>
  <si>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</si>
  <si>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</si>
  <si>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</si>
  <si>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</si>
  <si>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</si>
  <si>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</si>
  <si>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</si>
  <si>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</si>
  <si>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</si>
  <si>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</si>
  <si>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</si>
  <si>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</si>
  <si>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</si>
  <si>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</si>
  <si>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</si>
  <si>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</si>
  <si>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</si>
  <si>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</si>
  <si>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</si>
  <si>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</si>
  <si>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</si>
  <si>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</si>
  <si>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</si>
  <si>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</si>
  <si>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</si>
  <si>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</si>
  <si>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</si>
  <si>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</si>
  <si>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</si>
  <si>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</si>
  <si>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</si>
  <si>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</si>
  <si>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</si>
  <si>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</si>
  <si>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</si>
  <si>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</si>
  <si>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</si>
  <si>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</si>
  <si>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</si>
  <si>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</si>
  <si>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</si>
  <si>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</si>
  <si>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</si>
  <si>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</si>
  <si>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</si>
  <si>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</si>
  <si>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</si>
  <si>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</si>
  <si>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</si>
  <si>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</si>
  <si>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</si>
  <si>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</si>
  <si>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</si>
  <si>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</si>
  <si>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</si>
  <si>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</si>
  <si>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</si>
  <si>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</si>
  <si>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</si>
  <si>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</si>
  <si>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</si>
  <si>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</si>
  <si>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</si>
  <si>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</si>
  <si>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</si>
  <si>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</si>
  <si>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</si>
  <si>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</si>
  <si>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</si>
  <si>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</si>
  <si>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</si>
  <si>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</si>
  <si>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</si>
  <si>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</si>
  <si>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</si>
  <si>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</si>
  <si>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</si>
  <si>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</si>
  <si>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</si>
  <si>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</si>
  <si>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</si>
  <si>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</si>
  <si>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</si>
  <si>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</si>
  <si>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</si>
  <si>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</si>
  <si>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</si>
  <si>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</si>
  <si>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</si>
  <si>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</si>
  <si>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</si>
  <si>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</si>
  <si>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</si>
  <si>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</si>
  <si>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</si>
  <si>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</si>
  <si>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</si>
  <si>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</si>
  <si>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</si>
  <si>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</si>
  <si>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</si>
  <si>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</si>
  <si>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</si>
  <si>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</si>
  <si>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</si>
  <si>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</si>
  <si>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</si>
  <si>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</si>
  <si>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</si>
  <si>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</si>
  <si>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</si>
  <si>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</si>
  <si>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</si>
  <si>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</si>
  <si>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</si>
  <si>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</si>
  <si>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</si>
  <si>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</si>
  <si>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</si>
  <si>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</si>
  <si>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</si>
  <si>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</si>
  <si>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</si>
  <si>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</si>
  <si>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</si>
  <si>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</si>
  <si>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</si>
  <si>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</si>
  <si>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</si>
  <si>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</si>
  <si>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</si>
  <si>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</si>
  <si>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</si>
  <si>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</si>
  <si>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</si>
  <si>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</si>
  <si>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</si>
  <si>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</si>
  <si>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</si>
  <si>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</si>
  <si>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</si>
  <si>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</si>
  <si>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</si>
  <si>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</si>
  <si>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</si>
  <si>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</si>
  <si>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</si>
  <si>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</si>
  <si>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</si>
  <si>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</si>
  <si>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</si>
  <si>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</si>
  <si>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</si>
  <si>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</si>
  <si>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</si>
  <si>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</si>
  <si>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</si>
  <si>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</si>
  <si>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</si>
  <si>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</si>
  <si>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</si>
  <si>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</si>
  <si>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</si>
  <si>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</si>
  <si>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</si>
  <si>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</si>
  <si>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</si>
  <si>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</si>
  <si>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</si>
  <si>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</si>
  <si>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</si>
  <si>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</si>
  <si>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</si>
  <si>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</si>
  <si>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</si>
  <si>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</si>
  <si>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</si>
  <si>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</si>
  <si>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</si>
  <si>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</si>
  <si>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</si>
  <si>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</si>
  <si>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</si>
  <si>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</si>
  <si>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</si>
  <si>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</si>
  <si>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</si>
  <si>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</si>
  <si>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</si>
  <si>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</si>
  <si>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</si>
  <si>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</si>
  <si>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</si>
  <si>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</si>
  <si>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</si>
  <si>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</si>
  <si>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</si>
  <si>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</si>
  <si>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</si>
  <si>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</si>
  <si>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</si>
  <si>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</si>
  <si>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</si>
  <si>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</si>
  <si>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</si>
  <si>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</si>
  <si>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</si>
  <si>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</si>
  <si>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</si>
  <si>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</si>
  <si>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</si>
  <si>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</si>
  <si>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</si>
  <si>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</si>
  <si>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</si>
  <si>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</si>
  <si>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</si>
  <si>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</si>
  <si>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</si>
  <si>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</si>
  <si>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</si>
  <si>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</si>
  <si>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</si>
  <si>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</si>
  <si>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</si>
  <si>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</si>
  <si>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</si>
  <si>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</si>
  <si>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</si>
  <si>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</si>
  <si>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</si>
  <si>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</si>
  <si>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</si>
  <si>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</si>
  <si>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</si>
  <si>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</si>
  <si>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</si>
  <si>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</si>
  <si>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</si>
  <si>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</si>
  <si>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</si>
  <si>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</si>
  <si>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</si>
  <si>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</si>
  <si>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</si>
  <si>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</si>
  <si>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</si>
  <si>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</si>
  <si>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</si>
  <si>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</si>
  <si>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</si>
  <si>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</si>
  <si>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</si>
  <si>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</si>
  <si>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</si>
  <si>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</si>
  <si>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</si>
  <si>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</si>
  <si>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</si>
  <si>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</si>
  <si>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</si>
  <si>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</si>
  <si>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</si>
  <si>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</si>
  <si>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</si>
  <si>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</si>
  <si>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</si>
  <si>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</si>
  <si>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</si>
  <si>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</si>
  <si>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</si>
  <si>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</si>
  <si>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</si>
  <si>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</si>
  <si>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</si>
  <si>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</si>
  <si>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</si>
  <si>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</si>
  <si>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</si>
  <si>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</si>
  <si>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</si>
  <si>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</si>
  <si>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</si>
  <si>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</si>
  <si>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</si>
  <si>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</si>
  <si>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</si>
  <si>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</si>
  <si>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</si>
  <si>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</si>
  <si>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</si>
  <si>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</si>
  <si>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</si>
  <si>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</si>
  <si>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</si>
  <si>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</si>
  <si>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</si>
  <si>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</si>
  <si>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</si>
  <si>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</si>
  <si>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</si>
  <si>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</si>
  <si>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</si>
  <si>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</si>
  <si>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</si>
  <si>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</si>
  <si>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</si>
  <si>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</si>
  <si>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</si>
  <si>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</si>
  <si>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</si>
  <si>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</si>
  <si>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</si>
  <si>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</si>
  <si>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</si>
  <si>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</si>
  <si>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</si>
  <si>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</si>
  <si>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</si>
  <si>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</si>
  <si>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</si>
  <si>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</si>
  <si>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</si>
  <si>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</si>
  <si>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</si>
  <si>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</si>
  <si>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</si>
  <si>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</si>
  <si>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</si>
  <si>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</si>
  <si>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</si>
  <si>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</si>
  <si>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</si>
  <si>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</si>
  <si>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</si>
  <si>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</si>
  <si>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</si>
  <si>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</si>
  <si>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</si>
  <si>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</si>
  <si>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</si>
  <si>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</si>
  <si>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</si>
  <si>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</si>
  <si>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</si>
  <si>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</si>
  <si>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</si>
  <si>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</si>
  <si>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</si>
  <si>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</si>
  <si>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</si>
  <si>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</si>
  <si>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</si>
  <si>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</si>
  <si>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</si>
  <si>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</si>
  <si>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</si>
  <si>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</si>
  <si>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</si>
  <si>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</si>
  <si>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</si>
  <si>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</si>
  <si>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</si>
  <si>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</si>
  <si>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</si>
  <si>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</si>
  <si>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</si>
  <si>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</si>
  <si>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</si>
  <si>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</si>
  <si>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</si>
  <si>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</si>
  <si>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</si>
  <si>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</si>
  <si>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</si>
  <si>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</si>
  <si>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</si>
  <si>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</si>
  <si>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</si>
  <si>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</si>
  <si>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</si>
  <si>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</si>
  <si>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</si>
  <si>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</si>
  <si>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</si>
  <si>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</si>
  <si>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</si>
  <si>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</si>
  <si>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</si>
  <si>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</si>
  <si>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</si>
  <si>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</si>
  <si>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</si>
  <si>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</si>
  <si>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</si>
  <si>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</si>
  <si>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</si>
  <si>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</si>
  <si>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</si>
  <si>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</si>
  <si>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</si>
  <si>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</si>
  <si>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</si>
  <si>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</si>
  <si>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</si>
  <si>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</si>
  <si>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</si>
  <si>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</si>
  <si>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</si>
  <si>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</si>
  <si>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</si>
  <si>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</si>
  <si>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</si>
  <si>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</si>
  <si>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</si>
  <si>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</si>
  <si>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</si>
  <si>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</si>
  <si>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</si>
  <si>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</si>
  <si>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</si>
  <si>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</si>
  <si>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</si>
  <si>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</si>
  <si>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</si>
  <si>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</si>
  <si>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</si>
  <si>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</si>
  <si>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</si>
  <si>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</si>
  <si>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</si>
  <si>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</si>
  <si>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</si>
  <si>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</si>
  <si>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</si>
  <si>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</si>
  <si>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</si>
  <si>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</si>
  <si>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</si>
  <si>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</si>
  <si>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</si>
  <si>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</si>
  <si>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</si>
  <si>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</si>
  <si>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</si>
  <si>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</si>
  <si>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</si>
  <si>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</si>
  <si>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</si>
  <si>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</si>
  <si>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</si>
  <si>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</si>
  <si>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</si>
  <si>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</si>
  <si>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</si>
  <si>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</si>
  <si>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</si>
  <si>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</si>
  <si>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</si>
  <si>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</si>
  <si>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</si>
  <si>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</si>
  <si>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</si>
  <si>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</si>
  <si>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</si>
  <si>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</si>
  <si>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</si>
  <si>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</si>
  <si>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</si>
  <si>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</si>
  <si>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</si>
  <si>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</si>
  <si>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</si>
  <si>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</si>
  <si>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</si>
  <si>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</si>
  <si>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</si>
  <si>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</si>
  <si>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</si>
  <si>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</si>
  <si>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</si>
  <si>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</si>
  <si>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</si>
  <si>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</si>
  <si>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</si>
  <si>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</si>
  <si>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</si>
  <si>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</si>
  <si>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</si>
  <si>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</si>
  <si>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</si>
  <si>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</si>
  <si>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</si>
  <si>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</si>
  <si>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</si>
  <si>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</si>
  <si>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</si>
  <si>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</si>
  <si>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</si>
  <si>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</si>
  <si>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</si>
  <si>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</si>
  <si>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</si>
  <si>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</si>
  <si>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</si>
  <si>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</si>
  <si>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</si>
  <si>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</si>
  <si>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</si>
  <si>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</si>
  <si>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</si>
  <si>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</si>
  <si>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</si>
  <si>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</si>
  <si>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</si>
  <si>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</si>
  <si>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</si>
  <si>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</si>
  <si>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</si>
  <si>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</si>
  <si>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</si>
  <si>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</si>
  <si>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</si>
  <si>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</si>
  <si>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</si>
  <si>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</si>
  <si>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</si>
  <si>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</si>
  <si>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</si>
  <si>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</si>
  <si>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</si>
  <si>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</si>
  <si>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</si>
  <si>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</si>
  <si>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</si>
  <si>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</si>
  <si>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</si>
  <si>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</si>
  <si>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</si>
  <si>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</si>
  <si>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</si>
  <si>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</si>
  <si>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</si>
  <si>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</si>
  <si>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</si>
  <si>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</si>
  <si>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</si>
  <si>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</si>
  <si>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</si>
  <si>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</si>
  <si>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</si>
  <si>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</si>
  <si>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</si>
  <si>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</si>
  <si>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</si>
  <si>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</si>
  <si>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</si>
  <si>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</si>
  <si>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</si>
  <si>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</si>
  <si>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</si>
  <si>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</si>
  <si>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</si>
  <si>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</si>
  <si>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</si>
  <si>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</si>
  <si>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</si>
  <si>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</si>
  <si>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</si>
  <si>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</si>
  <si>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</si>
  <si>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</si>
  <si>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</si>
  <si>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</si>
  <si>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</si>
  <si>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</si>
  <si>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</si>
  <si>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</si>
  <si>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</si>
  <si>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</si>
  <si>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</si>
  <si>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</si>
  <si>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</si>
  <si>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</si>
  <si>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</si>
  <si>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</si>
  <si>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</si>
  <si>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</si>
  <si>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</si>
  <si>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</si>
  <si>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</si>
  <si>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</si>
  <si>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</si>
  <si>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</si>
  <si>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</si>
  <si>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</si>
  <si>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</si>
  <si>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</si>
  <si>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</si>
  <si>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</si>
  <si>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</si>
  <si>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</si>
  <si>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</si>
  <si>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</si>
  <si>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</si>
  <si>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</si>
  <si>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</si>
  <si>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</si>
  <si>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</si>
  <si>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</si>
  <si>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</si>
  <si>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</si>
  <si>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</si>
  <si>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</si>
  <si>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</si>
  <si>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</si>
  <si>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</si>
  <si>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</si>
  <si>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</si>
  <si>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</si>
  <si>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</si>
  <si>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</si>
  <si>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</si>
  <si>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</si>
  <si>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</si>
  <si>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</si>
  <si>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</si>
  <si>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</si>
  <si>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</si>
  <si>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</si>
  <si>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</si>
  <si>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</si>
  <si>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</si>
  <si>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</si>
  <si>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</si>
  <si>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</si>
  <si>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</si>
  <si>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</si>
  <si>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</si>
  <si>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</si>
  <si>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</si>
  <si>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</si>
  <si>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</si>
  <si>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</si>
  <si>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</si>
  <si>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</si>
  <si>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</si>
  <si>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</si>
  <si>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</si>
  <si>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</si>
  <si>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</si>
  <si>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</si>
  <si>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</si>
  <si>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</si>
  <si>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</si>
  <si>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</si>
  <si>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</si>
  <si>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</si>
  <si>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</si>
  <si>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</si>
  <si>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</si>
  <si>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</si>
  <si>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</si>
  <si>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</si>
  <si>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</si>
  <si>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</si>
  <si>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</si>
  <si>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</si>
  <si>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</si>
  <si>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</si>
  <si>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</si>
  <si>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</si>
  <si>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</si>
  <si>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</si>
  <si>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</si>
  <si>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</si>
  <si>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</si>
  <si>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</si>
  <si>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</si>
  <si>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</si>
  <si>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</si>
  <si>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</si>
  <si>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</si>
  <si>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</si>
  <si>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</si>
  <si>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</si>
  <si>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</si>
  <si>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</si>
  <si>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</si>
  <si>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</si>
  <si>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</si>
  <si>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</si>
  <si>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</si>
  <si>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</si>
  <si>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</si>
  <si>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</si>
  <si>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</si>
  <si>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</si>
  <si>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</si>
  <si>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</si>
  <si>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</si>
  <si>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</si>
  <si>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</si>
  <si>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</si>
  <si>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</si>
  <si>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</si>
  <si>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</si>
  <si>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</si>
  <si>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</si>
  <si>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</si>
  <si>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</si>
  <si>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</si>
  <si>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</si>
  <si>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</si>
  <si>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</si>
  <si>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</si>
  <si>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</si>
  <si>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</si>
  <si>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</si>
  <si>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</si>
  <si>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</si>
  <si>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</si>
  <si>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</si>
  <si>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</si>
  <si>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</si>
  <si>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</si>
  <si>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</si>
  <si>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</si>
  <si>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</si>
  <si>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</si>
  <si>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</si>
  <si>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</si>
  <si>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</si>
  <si>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</si>
  <si>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</si>
  <si>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</si>
  <si>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</si>
  <si>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</si>
  <si>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</si>
  <si>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</si>
  <si>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</si>
  <si>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</si>
  <si>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</si>
  <si>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</si>
  <si>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</si>
  <si>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</si>
  <si>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</si>
  <si>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</si>
  <si>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</si>
  <si>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</si>
  <si>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</si>
  <si>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</si>
  <si>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</si>
  <si>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</si>
  <si>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</si>
  <si>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</si>
  <si>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</si>
  <si>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</si>
  <si>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</si>
  <si>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</si>
  <si>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</si>
  <si>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</si>
  <si>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</si>
  <si>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</si>
  <si>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</si>
  <si>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</si>
  <si>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</si>
  <si>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</si>
  <si>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</si>
  <si>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</si>
  <si>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</si>
  <si>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</si>
  <si>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</si>
  <si>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</si>
  <si>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</si>
  <si>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</si>
  <si>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</si>
  <si>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</si>
  <si>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</si>
  <si>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</si>
  <si>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</si>
  <si>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</si>
  <si>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</si>
  <si>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</si>
  <si>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</si>
  <si>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</si>
  <si>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</si>
  <si>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</si>
  <si>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</si>
  <si>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</si>
  <si>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</si>
  <si>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</si>
  <si>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</si>
  <si>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</si>
  <si>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</si>
  <si>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</si>
  <si>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</si>
  <si>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</si>
  <si>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</si>
  <si>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</si>
  <si>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</si>
  <si>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</si>
  <si>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</si>
  <si>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</si>
  <si>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</si>
  <si>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</si>
  <si>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</si>
  <si>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</si>
  <si>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</si>
  <si>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</si>
  <si>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</si>
  <si>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</si>
  <si>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</si>
  <si>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</si>
  <si>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</si>
  <si>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</si>
  <si>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</si>
  <si>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</si>
  <si>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</si>
  <si>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</si>
  <si>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</si>
  <si>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</si>
  <si>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</si>
  <si>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</si>
  <si>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</si>
  <si>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</si>
  <si>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</si>
  <si>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</si>
  <si>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</si>
  <si>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</si>
  <si>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</si>
  <si>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</si>
  <si>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</si>
  <si>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</si>
  <si>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</si>
  <si>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</si>
  <si>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</si>
  <si>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</si>
  <si>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</si>
  <si>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</si>
  <si>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</si>
  <si>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</si>
  <si>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</si>
  <si>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</si>
  <si>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</si>
  <si>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</si>
  <si>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</si>
  <si>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</si>
  <si>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</si>
  <si>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</si>
  <si>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</si>
  <si>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</si>
  <si>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</si>
  <si>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</si>
  <si>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</si>
  <si>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</si>
  <si>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</si>
  <si>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</si>
  <si>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</si>
  <si>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</si>
  <si>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</si>
  <si>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</si>
  <si>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</si>
  <si>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</si>
  <si>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</si>
  <si>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</si>
  <si>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</si>
  <si>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</si>
  <si>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</si>
  <si>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</si>
  <si>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</si>
  <si>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</si>
  <si>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</si>
  <si>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</si>
  <si>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</si>
  <si>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</si>
  <si>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</si>
  <si>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</si>
  <si>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</si>
  <si>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</si>
  <si>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</si>
  <si>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</si>
  <si>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</si>
  <si>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</si>
  <si>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</si>
  <si>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</si>
  <si>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</si>
  <si>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</si>
  <si>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</si>
  <si>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</si>
  <si>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</si>
  <si>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</si>
  <si>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</si>
  <si>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</si>
  <si>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</si>
  <si>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</si>
  <si>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</si>
  <si>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</si>
  <si>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</si>
  <si>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</si>
  <si>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</si>
  <si>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</si>
  <si>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</si>
  <si>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</si>
  <si>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</si>
  <si>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</si>
  <si>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</si>
  <si>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</si>
  <si>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</si>
  <si>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</si>
  <si>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</si>
  <si>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</si>
  <si>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</si>
  <si>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</si>
  <si>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</si>
  <si>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</si>
  <si>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</si>
  <si>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</si>
  <si>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</si>
  <si>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</si>
  <si>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</si>
  <si>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</si>
  <si>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</si>
  <si>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</si>
  <si>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</si>
  <si>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</si>
  <si>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</si>
  <si>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</si>
  <si>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</si>
  <si>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</si>
  <si>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</si>
  <si>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</si>
  <si>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</si>
  <si>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</si>
  <si>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</si>
  <si>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</si>
  <si>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</si>
  <si>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</si>
  <si>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</si>
  <si>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</si>
  <si>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</si>
  <si>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</si>
  <si>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</si>
  <si>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</si>
  <si>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</si>
  <si>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</si>
  <si>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</si>
  <si>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</si>
  <si>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</si>
  <si>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</si>
  <si>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</si>
  <si>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</si>
  <si>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</si>
  <si>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</si>
  <si>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</si>
  <si>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</si>
  <si>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</si>
  <si>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</si>
  <si>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</si>
  <si>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</si>
  <si>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</si>
  <si>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</si>
  <si>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</si>
  <si>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</si>
  <si>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</si>
  <si>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</si>
  <si>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</si>
  <si>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</si>
  <si>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</si>
  <si>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</si>
  <si>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</si>
  <si>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</si>
  <si>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</si>
  <si>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</si>
  <si>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</si>
  <si>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</si>
  <si>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</si>
  <si>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</si>
  <si>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</si>
  <si>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</si>
  <si>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</si>
  <si>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</si>
  <si>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</si>
  <si>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</si>
  <si>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</si>
  <si>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</si>
  <si>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</si>
  <si>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</si>
  <si>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</si>
  <si>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</si>
  <si>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</si>
  <si>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</si>
  <si>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</si>
  <si>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</si>
  <si>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</si>
  <si>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</si>
  <si>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</si>
  <si>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</si>
  <si>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</si>
  <si>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</si>
  <si>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</si>
  <si>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</si>
  <si>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</si>
  <si>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</si>
  <si>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</si>
  <si>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</si>
  <si>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</si>
  <si>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</si>
  <si>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</si>
  <si>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</si>
  <si>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</si>
  <si>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</si>
  <si>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</si>
  <si>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</si>
  <si>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</si>
  <si>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</si>
  <si>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</si>
  <si>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</si>
  <si>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</si>
  <si>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</si>
  <si>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</si>
  <si>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</si>
  <si>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</si>
  <si>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</si>
  <si>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</si>
  <si>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</si>
  <si>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</si>
  <si>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</si>
  <si>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</si>
  <si>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</si>
  <si>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</si>
  <si>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</si>
  <si>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</si>
  <si>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</si>
  <si>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</si>
  <si>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</si>
  <si>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</si>
  <si>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</si>
  <si>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</si>
  <si>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</si>
  <si>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</si>
  <si>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</si>
  <si>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</si>
  <si>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</si>
  <si>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</si>
  <si>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</si>
  <si>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</si>
  <si>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</si>
  <si>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</si>
  <si>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</si>
  <si>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</si>
  <si>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</si>
  <si>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</si>
  <si>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</si>
  <si>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</si>
  <si>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</si>
  <si>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</si>
  <si>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</si>
  <si>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</si>
  <si>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</si>
  <si>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</si>
  <si>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</si>
  <si>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</si>
  <si>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</si>
  <si>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</si>
  <si>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</si>
  <si>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</si>
  <si>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</si>
  <si>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</si>
  <si>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</si>
  <si>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</si>
  <si>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</si>
  <si>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</si>
  <si>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</si>
  <si>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</si>
  <si>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</si>
  <si>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</si>
  <si>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</si>
  <si>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</si>
  <si>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</si>
  <si>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</si>
  <si>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</si>
  <si>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</si>
  <si>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</si>
  <si>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</si>
  <si>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</si>
  <si>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</si>
  <si>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</si>
  <si>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</si>
  <si>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</si>
  <si>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</si>
  <si>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</si>
  <si>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</si>
  <si>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</si>
  <si>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</si>
  <si>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</si>
  <si>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</si>
  <si>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</si>
  <si>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</si>
  <si>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</si>
  <si>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</si>
  <si>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</si>
  <si>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</si>
  <si>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</si>
  <si>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</si>
  <si>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</si>
  <si>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</si>
  <si>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</si>
  <si>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</si>
  <si>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</si>
  <si>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</si>
  <si>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</si>
  <si>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</si>
  <si>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</si>
  <si>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</si>
  <si>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</si>
  <si>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</si>
  <si>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</si>
  <si>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</si>
  <si>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</si>
  <si>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</si>
  <si>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</si>
  <si>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</si>
  <si>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</si>
  <si>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</si>
  <si>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</si>
  <si>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</si>
  <si>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</si>
  <si>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</si>
  <si>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</si>
  <si>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</si>
  <si>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</si>
  <si>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</si>
  <si>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</si>
  <si>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</si>
  <si>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</si>
  <si>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</si>
  <si>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</si>
  <si>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</si>
  <si>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</si>
  <si>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</si>
  <si>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</si>
  <si>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</si>
  <si>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</si>
  <si>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</si>
  <si>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</si>
  <si>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</si>
  <si>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</si>
  <si>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</si>
  <si>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</si>
  <si>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</si>
  <si>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</si>
  <si>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</si>
  <si>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</si>
  <si>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</si>
  <si>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</si>
  <si>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</si>
  <si>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</si>
  <si>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</si>
  <si>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</si>
  <si>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</si>
  <si>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</si>
  <si>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</si>
  <si>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</si>
  <si>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</si>
  <si>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</si>
  <si>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</si>
  <si>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</si>
  <si>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</si>
  <si>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</si>
  <si>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</si>
  <si>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</si>
  <si>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</si>
  <si>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</si>
  <si>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</si>
  <si>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</si>
  <si>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</si>
  <si>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</si>
  <si>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</si>
  <si>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</si>
  <si>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</si>
  <si>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</si>
  <si>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</si>
  <si>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</si>
  <si>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</si>
  <si>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</si>
  <si>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</si>
  <si>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</si>
  <si>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</si>
  <si>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</si>
  <si>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</si>
  <si>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</si>
  <si>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</si>
  <si>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</si>
  <si>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</si>
  <si>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</si>
  <si>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</si>
  <si>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</si>
  <si>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</si>
  <si>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</si>
  <si>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</si>
  <si>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</si>
  <si>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</si>
  <si>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</si>
  <si>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</si>
  <si>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</si>
  <si>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</si>
  <si>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</si>
  <si>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</si>
  <si>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</si>
  <si>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</si>
  <si>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</si>
  <si>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</si>
  <si>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</si>
  <si>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</si>
  <si>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</si>
  <si>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</si>
  <si>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</si>
  <si>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</si>
  <si>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</si>
  <si>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</si>
  <si>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</si>
  <si>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</si>
  <si>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</si>
  <si>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</si>
  <si>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</si>
  <si>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</si>
  <si>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</si>
  <si>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</si>
  <si>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</si>
  <si>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</si>
  <si>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</si>
  <si>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</si>
  <si>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</si>
  <si>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</si>
  <si>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</si>
  <si>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</si>
  <si>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</si>
  <si>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</si>
  <si>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</si>
  <si>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</si>
  <si>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</si>
  <si>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</si>
  <si>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</si>
  <si>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</si>
  <si>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</si>
  <si>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</si>
  <si>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</si>
  <si>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</si>
  <si>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</si>
  <si>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</si>
  <si>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</si>
  <si>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</si>
  <si>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</si>
  <si>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</si>
  <si>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</si>
  <si>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</si>
  <si>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</si>
  <si>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</si>
  <si>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</si>
  <si>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</si>
  <si>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</si>
  <si>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</si>
  <si>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</si>
  <si>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</si>
  <si>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</si>
  <si>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</si>
  <si>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</si>
  <si>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</si>
  <si>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</si>
  <si>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</si>
  <si>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</si>
  <si>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</si>
  <si>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</si>
  <si>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</si>
  <si>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</si>
  <si>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</si>
  <si>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</si>
  <si>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</si>
  <si>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</si>
  <si>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</si>
  <si>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</si>
  <si>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</si>
  <si>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</si>
  <si>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</si>
  <si>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</si>
  <si>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</si>
  <si>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</si>
  <si>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</si>
  <si>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</si>
  <si>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</si>
  <si>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</si>
  <si>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</si>
  <si>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</si>
  <si>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</si>
  <si>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</si>
  <si>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</si>
  <si>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</si>
  <si>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</si>
  <si>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</si>
  <si>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</si>
  <si>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</si>
  <si>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</si>
  <si>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</si>
  <si>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</si>
  <si>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</si>
  <si>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</si>
  <si>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</si>
  <si>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</si>
  <si>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</si>
  <si>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</si>
  <si>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</si>
  <si>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</si>
  <si>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</si>
  <si>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</si>
  <si>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</si>
  <si>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</si>
  <si>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</si>
  <si>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</si>
  <si>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</si>
  <si>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</si>
  <si>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</si>
  <si>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</si>
  <si>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</si>
  <si>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</si>
  <si>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</si>
  <si>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</si>
  <si>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</si>
  <si>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</si>
  <si>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</si>
  <si>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</si>
  <si>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</si>
  <si>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</si>
  <si>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</si>
  <si>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</si>
  <si>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</si>
  <si>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</si>
  <si>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</si>
  <si>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</si>
  <si>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</si>
  <si>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</si>
  <si>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</si>
  <si>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</si>
  <si>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</si>
  <si>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</si>
  <si>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</si>
  <si>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</si>
  <si>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</si>
  <si>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</si>
  <si>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</si>
  <si>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</si>
  <si>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</si>
  <si>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</si>
  <si>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</si>
  <si>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</si>
  <si>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</si>
  <si>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</si>
  <si>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</si>
  <si>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</si>
  <si>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</si>
  <si>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</si>
  <si>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</si>
  <si>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</si>
  <si>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</si>
  <si>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</si>
  <si>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</si>
  <si>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</si>
  <si>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</si>
  <si>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</si>
  <si>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</si>
  <si>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</si>
  <si>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</si>
  <si>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</si>
  <si>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</si>
  <si>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</si>
  <si>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</si>
  <si>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</si>
  <si>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</si>
  <si>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</si>
  <si>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</si>
  <si>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</si>
  <si>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</si>
  <si>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</si>
  <si>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</si>
  <si>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</si>
  <si>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</si>
  <si>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</si>
  <si>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</si>
  <si>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</si>
  <si>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</si>
  <si>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</si>
  <si>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</si>
  <si>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</si>
  <si>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</si>
  <si>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</si>
  <si>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</si>
  <si>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</si>
  <si>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</si>
  <si>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</si>
  <si>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</si>
  <si>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</si>
  <si>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</si>
  <si>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</si>
  <si>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</si>
  <si>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</si>
  <si>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</si>
  <si>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</si>
  <si>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</si>
  <si>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</si>
  <si>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</si>
  <si>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</si>
  <si>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</si>
  <si>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</si>
  <si>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</si>
  <si>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</si>
  <si>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</si>
  <si>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</si>
  <si>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</si>
  <si>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</si>
  <si>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</si>
  <si>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</si>
  <si>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</si>
  <si>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</si>
  <si>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</si>
  <si>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</si>
  <si>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</si>
  <si>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</si>
  <si>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</si>
  <si>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</si>
  <si>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</si>
  <si>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</si>
  <si>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</si>
  <si>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</si>
  <si>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</si>
  <si>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</si>
  <si>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</si>
  <si>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</si>
  <si>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</si>
  <si>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</si>
  <si>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</si>
  <si>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</si>
  <si>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</si>
  <si>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</si>
  <si>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</si>
  <si>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</si>
  <si>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</si>
  <si>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</si>
  <si>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</si>
  <si>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</si>
  <si>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</si>
  <si>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</si>
  <si>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</si>
  <si>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</si>
  <si>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</si>
  <si>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</si>
  <si>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</si>
  <si>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</si>
  <si>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</si>
  <si>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</si>
  <si>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</si>
  <si>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</si>
  <si>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</si>
  <si>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</si>
  <si>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</si>
  <si>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</si>
  <si>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</si>
  <si>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</si>
  <si>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</si>
  <si>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</si>
  <si>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</si>
  <si>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</si>
  <si>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</si>
  <si>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</si>
  <si>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</si>
  <si>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</si>
  <si>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</si>
  <si>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</si>
  <si>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</si>
  <si>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</si>
  <si>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</si>
  <si>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</si>
  <si>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</si>
  <si>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</si>
  <si>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</si>
  <si>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</si>
  <si>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</si>
  <si>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</si>
  <si>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</si>
  <si>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</si>
  <si>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</si>
  <si>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</si>
  <si>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</si>
  <si>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</si>
  <si>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</si>
  <si>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</si>
  <si>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</si>
  <si>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</si>
  <si>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</si>
  <si>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</si>
  <si>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</si>
  <si>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</si>
  <si>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</si>
  <si>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</si>
  <si>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</si>
  <si>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</si>
  <si>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</si>
  <si>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</si>
  <si>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</si>
  <si>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</si>
  <si>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</si>
  <si>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</si>
  <si>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</si>
  <si>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</si>
  <si>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</si>
  <si>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</si>
  <si>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</si>
  <si>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</si>
  <si>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</si>
  <si>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</si>
  <si>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</si>
  <si>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</si>
  <si>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</si>
  <si>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</si>
  <si>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</si>
  <si>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</si>
  <si>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</si>
  <si>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</si>
  <si>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</si>
  <si>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</si>
  <si>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</si>
  <si>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</si>
  <si>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</si>
  <si>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</si>
  <si>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</si>
  <si>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</si>
  <si>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</si>
  <si>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</si>
  <si>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</si>
  <si>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</si>
  <si>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</si>
  <si>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</si>
  <si>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</si>
  <si>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</si>
  <si>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</si>
  <si>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</si>
  <si>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</si>
  <si>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</si>
  <si>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</si>
  <si>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</si>
  <si>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</si>
  <si>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</si>
  <si>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</si>
  <si>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</si>
  <si>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</si>
  <si>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</si>
  <si>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</si>
  <si>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</si>
  <si>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</si>
  <si>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</si>
  <si>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</si>
  <si>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</si>
  <si>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</si>
  <si>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</si>
  <si>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</si>
  <si>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</si>
  <si>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</si>
  <si>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</si>
  <si>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</si>
  <si>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</si>
  <si>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</si>
  <si>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</si>
  <si>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</si>
  <si>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</si>
  <si>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</si>
  <si>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</si>
  <si>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</si>
  <si>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</si>
  <si>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</si>
  <si>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</si>
  <si>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</si>
  <si>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</si>
  <si>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</si>
  <si>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</si>
  <si>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</si>
  <si>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</si>
  <si>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</si>
  <si>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</si>
  <si>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</si>
  <si>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</si>
  <si>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</si>
  <si>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</si>
  <si>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</si>
  <si>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</si>
  <si>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</si>
  <si>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</si>
  <si>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</si>
  <si>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</si>
  <si>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</si>
  <si>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</si>
  <si>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</si>
  <si>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</si>
  <si>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</si>
  <si>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</si>
  <si>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</si>
  <si>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</si>
  <si>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</si>
  <si>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</si>
  <si>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</si>
  <si>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</si>
  <si>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</si>
  <si>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</si>
  <si>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</si>
  <si>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</si>
  <si>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</si>
  <si>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</si>
  <si>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</si>
  <si>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</si>
  <si>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</si>
  <si>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</si>
  <si>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</si>
  <si>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</si>
  <si>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</si>
  <si>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</si>
  <si>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</si>
  <si>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</si>
  <si>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</si>
  <si>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</si>
  <si>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</si>
  <si>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</si>
  <si>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</si>
  <si>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</si>
  <si>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</si>
  <si>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</si>
  <si>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</si>
  <si>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</si>
  <si>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</si>
  <si>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</si>
  <si>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</si>
  <si>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</si>
  <si>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</si>
  <si>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</si>
  <si>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</si>
  <si>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</si>
  <si>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</si>
  <si>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</si>
  <si>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</si>
  <si>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</si>
  <si>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</si>
  <si>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</si>
  <si>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</si>
  <si>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</si>
  <si>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</si>
  <si>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</si>
  <si>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</si>
  <si>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</si>
  <si>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</si>
  <si>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</si>
  <si>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</si>
  <si>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</si>
  <si>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</si>
  <si>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</si>
  <si>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</si>
  <si>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</si>
  <si>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</si>
  <si>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</si>
  <si>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</si>
  <si>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</si>
  <si>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</si>
  <si>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</si>
  <si>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</si>
  <si>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</si>
  <si>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</si>
  <si>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</si>
  <si>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</si>
  <si>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</si>
  <si>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</si>
  <si>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</si>
  <si>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</si>
  <si>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</si>
  <si>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</si>
  <si>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</si>
  <si>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</si>
  <si>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</si>
  <si>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</si>
  <si>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</si>
  <si>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</si>
  <si>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</si>
  <si>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</si>
  <si>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</si>
  <si>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</si>
  <si>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</si>
  <si>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</si>
  <si>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</si>
  <si>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</si>
  <si>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</si>
  <si>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</si>
  <si>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</si>
  <si>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</si>
  <si>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</si>
  <si>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</si>
  <si>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</si>
  <si>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</si>
  <si>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</si>
  <si>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</si>
  <si>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</si>
  <si>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</si>
  <si>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</si>
  <si>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</si>
  <si>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</si>
  <si>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</si>
  <si>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</si>
  <si>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</si>
  <si>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</si>
  <si>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</si>
  <si>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</si>
  <si>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</si>
  <si>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</si>
  <si>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</si>
  <si>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</si>
  <si>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</si>
  <si>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</si>
  <si>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</si>
  <si>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</si>
  <si>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</si>
  <si>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</si>
  <si>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</si>
  <si>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</si>
  <si>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</si>
  <si>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</si>
  <si>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</si>
  <si>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</si>
  <si>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</si>
  <si>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</si>
  <si>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</si>
  <si>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</si>
  <si>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</si>
  <si>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</si>
  <si>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</si>
  <si>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</si>
  <si>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</si>
  <si>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</si>
  <si>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</si>
  <si>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</si>
  <si>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</si>
  <si>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</si>
  <si>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</si>
  <si>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</si>
  <si>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</si>
  <si>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</si>
  <si>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</si>
  <si>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</si>
  <si>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</si>
  <si>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</si>
  <si>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</si>
  <si>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</si>
  <si>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</si>
  <si>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</si>
  <si>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</si>
  <si>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</si>
  <si>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</si>
  <si>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</si>
  <si>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</si>
  <si>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</si>
  <si>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</si>
  <si>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</si>
  <si>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</si>
  <si>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</si>
  <si>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</si>
  <si>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</si>
  <si>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</si>
  <si>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</si>
  <si>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</si>
  <si>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</si>
  <si>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</si>
  <si>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</si>
  <si>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</si>
  <si>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</si>
  <si>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</si>
  <si>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</si>
  <si>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</si>
  <si>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</si>
  <si>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</si>
  <si>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</si>
  <si>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</si>
  <si>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</si>
  <si>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</si>
  <si>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</si>
  <si>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</si>
  <si>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</si>
  <si>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</si>
  <si>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</si>
  <si>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</si>
  <si>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</si>
  <si>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</si>
  <si>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</si>
  <si>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</si>
  <si>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</si>
  <si>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</si>
  <si>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</si>
  <si>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</si>
  <si>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</si>
  <si>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</si>
  <si>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</si>
  <si>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</si>
  <si>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</si>
  <si>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</si>
  <si>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</si>
  <si>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</si>
  <si>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</si>
  <si>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</si>
  <si>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</si>
  <si>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</si>
  <si>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</si>
  <si>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</si>
  <si>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</si>
  <si>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</si>
  <si>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</si>
  <si>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</si>
  <si>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</si>
  <si>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</si>
  <si>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</si>
  <si>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</si>
  <si>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</si>
  <si>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</si>
  <si>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</si>
  <si>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</si>
  <si>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</si>
  <si>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</si>
  <si>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</si>
  <si>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</si>
  <si>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</si>
  <si>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</si>
  <si>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</si>
  <si>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</si>
  <si>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</si>
  <si>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</si>
  <si>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</si>
  <si>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</si>
  <si>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</si>
  <si>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</si>
  <si>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</si>
  <si>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</si>
  <si>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</si>
  <si>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</si>
  <si>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</si>
  <si>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</si>
  <si>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</si>
  <si>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</si>
  <si>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</si>
  <si>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</si>
  <si>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</si>
  <si>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</si>
  <si>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</si>
  <si>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</si>
  <si>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</si>
  <si>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</si>
  <si>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</si>
  <si>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</si>
  <si>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</si>
  <si>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</si>
  <si>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</si>
  <si>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</si>
  <si>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</si>
  <si>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</si>
  <si>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</si>
  <si>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</si>
  <si>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</si>
  <si>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</si>
  <si>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</si>
  <si>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</si>
  <si>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</si>
  <si>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</si>
  <si>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</si>
  <si>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</si>
  <si>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</si>
  <si>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</si>
  <si>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</si>
  <si>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</si>
  <si>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</si>
  <si>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</si>
  <si>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</si>
  <si>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</si>
  <si>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</si>
  <si>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</si>
  <si>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</si>
  <si>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</si>
  <si>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</si>
  <si>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</si>
  <si>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</si>
  <si>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</si>
  <si>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</si>
  <si>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</si>
  <si>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</si>
  <si>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</si>
  <si>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</si>
  <si>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</si>
  <si>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</si>
  <si>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</si>
  <si>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</si>
  <si>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</si>
  <si>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</si>
  <si>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</si>
  <si>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</si>
  <si>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</si>
  <si>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</si>
  <si>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</si>
  <si>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</si>
  <si>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</si>
  <si>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</si>
  <si>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</si>
  <si>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</si>
  <si>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</si>
  <si>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</si>
  <si>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</si>
  <si>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</si>
  <si>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</si>
  <si>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</si>
  <si>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</si>
  <si>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</si>
  <si>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</si>
  <si>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</si>
  <si>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</si>
  <si>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</si>
  <si>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</si>
  <si>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</si>
  <si>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</si>
  <si>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</si>
  <si>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</si>
  <si>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</si>
  <si>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</si>
  <si>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</si>
  <si>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</si>
  <si>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</si>
  <si>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</si>
  <si>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</si>
  <si>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</si>
  <si>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</si>
  <si>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</si>
  <si>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</si>
  <si>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</si>
  <si>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</si>
  <si>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</si>
  <si>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</si>
  <si>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</si>
  <si>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</si>
  <si>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</si>
  <si>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</si>
  <si>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</si>
  <si>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</si>
  <si>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</si>
  <si>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</si>
  <si>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</si>
  <si>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</si>
  <si>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</si>
  <si>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</si>
  <si>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</si>
  <si>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</si>
  <si>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</si>
  <si>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</si>
  <si>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</si>
  <si>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</si>
  <si>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</si>
  <si>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</si>
  <si>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</si>
  <si>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</si>
  <si>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</si>
  <si>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</si>
  <si>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</si>
  <si>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</si>
  <si>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</si>
  <si>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</si>
  <si>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</si>
  <si>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</si>
  <si>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</si>
  <si>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</si>
  <si>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</si>
  <si>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</si>
  <si>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</si>
  <si>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</si>
  <si>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</si>
  <si>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</si>
  <si>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</si>
  <si>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</si>
  <si>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</si>
  <si>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</si>
  <si>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</si>
  <si>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</si>
  <si>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</si>
  <si>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</si>
  <si>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</si>
  <si>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</si>
  <si>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</si>
  <si>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</si>
  <si>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</si>
  <si>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</si>
  <si>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</si>
  <si>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</si>
  <si>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</si>
  <si>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</si>
  <si>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</si>
  <si>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</si>
  <si>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</si>
  <si>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</si>
  <si>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</si>
  <si>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</si>
  <si>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</si>
  <si>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</si>
  <si>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</si>
  <si>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</si>
  <si>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</si>
  <si>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</si>
  <si>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</si>
  <si>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</si>
  <si>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</si>
  <si>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</si>
  <si>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</si>
  <si>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</si>
  <si>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</si>
  <si>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</si>
  <si>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</si>
  <si>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</si>
  <si>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</si>
  <si>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</si>
  <si>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</si>
  <si>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</si>
  <si>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</si>
  <si>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</si>
  <si>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</si>
  <si>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</si>
  <si>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</si>
  <si>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</si>
  <si>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</si>
  <si>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</si>
  <si>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</si>
  <si>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</si>
  <si>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</si>
  <si>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</si>
  <si>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</si>
  <si>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</si>
  <si>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</si>
  <si>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</si>
  <si>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</si>
  <si>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</si>
  <si>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</si>
  <si>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</si>
  <si>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</si>
  <si>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</si>
  <si>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</si>
  <si>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</si>
  <si>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</si>
  <si>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</si>
  <si>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</si>
  <si>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</si>
  <si>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</si>
  <si>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</si>
  <si>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</si>
  <si>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</si>
  <si>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</si>
  <si>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</si>
  <si>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</si>
  <si>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</si>
  <si>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</si>
  <si>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</si>
  <si>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</si>
  <si>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</si>
  <si>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</si>
  <si>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</si>
  <si>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</si>
  <si>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</si>
  <si>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</si>
  <si>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</si>
  <si>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</si>
  <si>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</si>
  <si>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</si>
  <si>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</si>
  <si>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</si>
  <si>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</si>
  <si>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</si>
  <si>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</si>
  <si>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</si>
  <si>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</si>
  <si>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</si>
  <si>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</si>
  <si>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</si>
  <si>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</si>
  <si>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</si>
  <si>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</si>
  <si>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</si>
  <si>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</si>
  <si>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</si>
  <si>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</si>
  <si>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</si>
  <si>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</si>
  <si>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</si>
  <si>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</si>
  <si>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</si>
  <si>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</si>
  <si>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</si>
  <si>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</si>
  <si>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</si>
  <si>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</si>
  <si>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</si>
  <si>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</si>
  <si>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</si>
  <si>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</si>
  <si>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</si>
  <si>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</si>
  <si>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</si>
  <si>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</si>
  <si>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</si>
  <si>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</si>
  <si>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</si>
  <si>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</si>
  <si>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</si>
  <si>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</si>
  <si>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</si>
  <si>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</si>
  <si>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</si>
  <si>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</si>
  <si>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</si>
  <si>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</si>
  <si>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</si>
  <si>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</si>
  <si>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</si>
  <si>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</si>
  <si>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</si>
  <si>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</si>
  <si>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</si>
  <si>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</si>
  <si>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</si>
  <si>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</si>
  <si>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</si>
  <si>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</si>
  <si>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</si>
  <si>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</si>
  <si>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</si>
  <si>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</si>
  <si>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</si>
  <si>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</si>
  <si>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</si>
  <si>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</si>
  <si>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</si>
  <si>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</si>
  <si>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</si>
  <si>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</si>
  <si>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</si>
  <si>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</si>
  <si>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</si>
  <si>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</si>
  <si>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</si>
  <si>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</si>
  <si>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</si>
  <si>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</si>
  <si>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</si>
  <si>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</si>
  <si>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</si>
  <si>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</si>
  <si>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</si>
  <si>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</si>
  <si>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</si>
  <si>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</si>
  <si>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</si>
  <si>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</si>
  <si>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</si>
  <si>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</si>
  <si>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</si>
  <si>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</si>
  <si>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</si>
  <si>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</si>
  <si>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</si>
  <si>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</si>
  <si>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</si>
  <si>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</si>
  <si>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</si>
  <si>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</si>
  <si>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</si>
  <si>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</si>
  <si>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</si>
  <si>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</si>
  <si>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</si>
  <si>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</si>
  <si>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</si>
  <si>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</si>
  <si>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</si>
  <si>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</si>
  <si>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</si>
  <si>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</si>
  <si>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</si>
  <si>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</si>
  <si>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</si>
  <si>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</si>
  <si>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</si>
  <si>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</si>
  <si>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</si>
  <si>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</si>
  <si>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</si>
  <si>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</si>
  <si>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</si>
  <si>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</si>
  <si>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</si>
  <si>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</si>
  <si>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</si>
  <si>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</si>
  <si>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</si>
  <si>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</si>
  <si>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</si>
  <si>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</si>
  <si>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</si>
  <si>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</si>
  <si>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</si>
  <si>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</si>
  <si>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</si>
  <si>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</si>
  <si>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</si>
  <si>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</si>
  <si>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</si>
  <si>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</si>
  <si>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</si>
  <si>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</si>
  <si>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</si>
  <si>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</si>
  <si>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</si>
  <si>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</si>
  <si>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</si>
  <si>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</si>
  <si>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</si>
  <si>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</si>
  <si>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</si>
  <si>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</si>
  <si>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</si>
  <si>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</si>
  <si>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</si>
  <si>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</si>
  <si>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</si>
  <si>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</si>
  <si>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</si>
  <si>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</si>
  <si>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</si>
  <si>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</si>
  <si>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</si>
  <si>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</si>
  <si>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</si>
  <si>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</si>
  <si>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</si>
  <si>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</si>
  <si>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</si>
  <si>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</si>
  <si>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</si>
  <si>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</si>
  <si>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</si>
  <si>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</si>
  <si>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</si>
  <si>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</si>
  <si>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</si>
  <si>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</si>
  <si>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</si>
  <si>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</si>
  <si>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</si>
  <si>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</si>
  <si>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</si>
  <si>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</si>
  <si>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</si>
  <si>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</si>
  <si>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</si>
  <si>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</si>
  <si>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</si>
  <si>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</si>
  <si>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</si>
  <si>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</si>
  <si>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</si>
  <si>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</si>
  <si>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</si>
  <si>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</si>
  <si>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</si>
  <si>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</si>
  <si>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</si>
  <si>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</si>
  <si>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</si>
  <si>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</si>
  <si>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</si>
  <si>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</si>
  <si>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</si>
  <si>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</si>
  <si>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</si>
  <si>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</si>
  <si>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</si>
  <si>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</si>
  <si>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</si>
  <si>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</si>
  <si>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</si>
  <si>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</si>
  <si>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</si>
  <si>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</si>
  <si>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</si>
  <si>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</si>
  <si>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</si>
  <si>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</si>
  <si>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</si>
  <si>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</si>
  <si>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</si>
  <si>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</si>
  <si>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</si>
  <si>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</si>
  <si>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</si>
  <si>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</si>
  <si>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</si>
  <si>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</si>
  <si>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</si>
  <si>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</si>
  <si>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</si>
  <si>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</si>
  <si>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</si>
  <si>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</si>
  <si>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</si>
  <si>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</si>
  <si>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</si>
  <si>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</si>
  <si>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</si>
  <si>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</si>
  <si>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</si>
  <si>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</si>
  <si>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</si>
  <si>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</si>
  <si>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</si>
  <si>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</si>
  <si>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</si>
  <si>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</si>
  <si>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</si>
  <si>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</si>
  <si>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</si>
  <si>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</si>
  <si>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</si>
  <si>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</si>
  <si>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</si>
  <si>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</si>
  <si>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</si>
  <si>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</si>
  <si>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</si>
  <si>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</si>
  <si>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</si>
  <si>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</si>
  <si>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</si>
  <si>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</si>
  <si>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</si>
  <si>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</si>
  <si>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</si>
  <si>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</si>
  <si>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</si>
  <si>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</si>
  <si>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</si>
  <si>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</si>
  <si>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</si>
  <si>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</si>
  <si>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</si>
  <si>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</si>
  <si>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</si>
  <si>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</si>
  <si>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</si>
  <si>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</si>
  <si>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</si>
  <si>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</si>
  <si>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</si>
  <si>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</si>
  <si>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</si>
  <si>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</si>
  <si>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</si>
  <si>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</si>
  <si>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</si>
  <si>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</si>
  <si>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</si>
  <si>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</si>
  <si>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</si>
  <si>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</si>
  <si>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</si>
  <si>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</si>
  <si>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</si>
  <si>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</si>
  <si>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</si>
  <si>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</si>
  <si>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</si>
  <si>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</si>
  <si>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</si>
  <si>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</si>
  <si>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</si>
  <si>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</si>
  <si>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</si>
  <si>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</si>
  <si>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</si>
  <si>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</si>
  <si>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</si>
  <si>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</si>
  <si>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</si>
  <si>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</si>
  <si>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</si>
  <si>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</si>
  <si>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</si>
  <si>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</si>
  <si>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</si>
  <si>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</si>
  <si>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</si>
  <si>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</si>
  <si>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</si>
  <si>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</si>
  <si>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</si>
  <si>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</si>
  <si>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</si>
  <si>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</si>
  <si>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</si>
  <si>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</si>
  <si>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</si>
  <si>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</si>
  <si>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</si>
  <si>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</si>
  <si>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</si>
  <si>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</si>
  <si>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</si>
  <si>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</si>
  <si>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</si>
  <si>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</si>
  <si>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</si>
  <si>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</si>
  <si>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</si>
  <si>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</si>
  <si>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</si>
  <si>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</si>
  <si>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</si>
  <si>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</si>
  <si>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</si>
  <si>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</si>
  <si>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</si>
  <si>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</si>
  <si>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</si>
  <si>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</si>
  <si>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</si>
  <si>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</si>
  <si>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</si>
  <si>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</si>
  <si>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</si>
  <si>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</si>
  <si>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</si>
  <si>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</si>
  <si>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</si>
  <si>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</si>
  <si>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</si>
  <si>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</si>
  <si>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</si>
  <si>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</si>
  <si>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</si>
  <si>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</si>
  <si>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</si>
  <si>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</si>
  <si>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</si>
  <si>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</si>
  <si>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</si>
  <si>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</si>
  <si>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</si>
  <si>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</si>
  <si>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</si>
  <si>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</si>
  <si>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</si>
  <si>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</si>
  <si>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</si>
  <si>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</si>
  <si>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</si>
  <si>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</si>
  <si>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</si>
  <si>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</si>
  <si>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</si>
  <si>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</si>
  <si>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</si>
  <si>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</si>
  <si>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</si>
  <si>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</si>
  <si>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</si>
  <si>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</si>
  <si>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</si>
  <si>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</si>
  <si>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</si>
  <si>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</si>
  <si>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</si>
  <si>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</si>
  <si>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</si>
  <si>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</si>
  <si>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</si>
  <si>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</si>
  <si>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</si>
  <si>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</si>
  <si>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</si>
  <si>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</si>
  <si>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</si>
  <si>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</si>
  <si>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</si>
  <si>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</si>
  <si>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</si>
  <si>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</si>
  <si>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</si>
  <si>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</si>
  <si>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</si>
  <si>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</si>
  <si>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</si>
  <si>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</si>
  <si>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</si>
  <si>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</si>
  <si>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</si>
  <si>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</si>
  <si>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</si>
  <si>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</si>
  <si>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</si>
  <si>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</si>
  <si>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</si>
  <si>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</si>
  <si>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</si>
  <si>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</si>
  <si>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</si>
  <si>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</si>
  <si>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</si>
  <si>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</si>
  <si>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</si>
  <si>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</si>
  <si>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</si>
  <si>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</si>
  <si>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</si>
  <si>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</si>
  <si>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</si>
  <si>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</si>
  <si>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</si>
  <si>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</si>
  <si>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</si>
  <si>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</si>
  <si>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</si>
  <si>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</si>
  <si>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</si>
  <si>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</si>
  <si>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</si>
  <si>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</si>
  <si>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</si>
  <si>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</si>
  <si>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</si>
  <si>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</si>
  <si>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</si>
  <si>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</si>
  <si>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</si>
  <si>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</si>
  <si>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</si>
  <si>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</si>
  <si>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</si>
  <si>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</si>
  <si>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</si>
  <si>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</si>
  <si>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</si>
  <si>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</si>
  <si>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</si>
  <si>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</si>
  <si>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</si>
  <si>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</si>
  <si>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</si>
  <si>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</si>
  <si>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</si>
  <si>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</si>
  <si>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</si>
  <si>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</si>
  <si>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</si>
  <si>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</si>
  <si>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</si>
  <si>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</si>
  <si>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</si>
  <si>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</si>
  <si>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</si>
  <si>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</si>
  <si>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</si>
  <si>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</si>
  <si>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</si>
  <si>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</si>
  <si>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</si>
  <si>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</si>
  <si>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</si>
  <si>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</si>
  <si>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</si>
  <si>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</si>
  <si>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</si>
  <si>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</si>
  <si>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</si>
  <si>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</si>
  <si>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</si>
  <si>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</si>
  <si>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</si>
  <si>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</si>
  <si>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</si>
  <si>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</si>
  <si>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</si>
  <si>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</si>
  <si>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</si>
  <si>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</si>
  <si>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</si>
  <si>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</si>
  <si>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</si>
  <si>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</si>
  <si>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</si>
  <si>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</si>
  <si>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</si>
  <si>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</si>
  <si>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</si>
  <si>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</si>
  <si>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</si>
  <si>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</si>
  <si>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</si>
  <si>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</si>
  <si>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</si>
  <si>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</si>
  <si>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</si>
  <si>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</si>
  <si>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</si>
  <si>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</si>
  <si>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</si>
  <si>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</si>
  <si>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</si>
  <si>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</si>
  <si>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</si>
  <si>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</si>
  <si>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</si>
  <si>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</si>
  <si>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</si>
  <si>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</si>
  <si>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</si>
  <si>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</si>
  <si>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</si>
  <si>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</si>
  <si>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</si>
  <si>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</si>
  <si>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</si>
  <si>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</si>
  <si>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</si>
  <si>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</si>
  <si>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</si>
  <si>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</si>
  <si>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</si>
  <si>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</si>
  <si>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</si>
  <si>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</si>
  <si>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</si>
  <si>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</si>
  <si>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</si>
  <si>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</si>
  <si>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</si>
  <si>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</si>
  <si>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</si>
  <si>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</si>
  <si>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</si>
  <si>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</si>
  <si>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</si>
  <si>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</si>
  <si>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</si>
  <si>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</si>
  <si>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</si>
  <si>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</si>
  <si>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</si>
  <si>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</si>
  <si>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</si>
  <si>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</si>
  <si>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</si>
  <si>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</si>
  <si>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</si>
  <si>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</si>
  <si>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</si>
  <si>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</si>
  <si>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</si>
  <si>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</si>
  <si>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</si>
  <si>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</si>
  <si>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</si>
  <si>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</si>
  <si>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</si>
  <si>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</si>
  <si>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</si>
  <si>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</si>
  <si>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</si>
  <si>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</si>
  <si>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</si>
  <si>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</si>
  <si>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</si>
  <si>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</si>
  <si>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</si>
  <si>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</si>
  <si>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</si>
  <si>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</si>
  <si>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</si>
  <si>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</si>
  <si>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</si>
  <si>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</si>
  <si>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</si>
  <si>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</si>
  <si>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</si>
  <si>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</si>
  <si>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</si>
  <si>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</si>
  <si>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</si>
  <si>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</si>
  <si>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</si>
  <si>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</si>
  <si>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</si>
  <si>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</si>
  <si>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</si>
  <si>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</si>
  <si>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</si>
  <si>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</si>
  <si>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</si>
  <si>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</si>
  <si>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</si>
  <si>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</si>
  <si>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</si>
  <si>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</si>
  <si>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</si>
  <si>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</si>
  <si>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</si>
  <si>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</si>
  <si>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</si>
  <si>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</si>
  <si>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</si>
  <si>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</si>
  <si>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</si>
  <si>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</si>
  <si>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</si>
  <si>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</si>
  <si>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</si>
  <si>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</si>
  <si>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</si>
  <si>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</si>
  <si>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</si>
  <si>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</si>
  <si>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</si>
  <si>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</si>
  <si>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</si>
  <si>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</si>
  <si>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</si>
  <si>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</si>
  <si>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</si>
  <si>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</si>
  <si>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</si>
  <si>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</si>
  <si>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</si>
  <si>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</si>
  <si>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</si>
  <si>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</si>
  <si>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</si>
  <si>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</si>
  <si>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</si>
  <si>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</si>
  <si>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</si>
  <si>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</si>
  <si>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</si>
  <si>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</si>
  <si>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</si>
  <si>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</si>
  <si>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</si>
  <si>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</si>
  <si>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</si>
  <si>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</si>
  <si>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</si>
  <si>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</si>
  <si>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</si>
  <si>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</si>
  <si>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</si>
  <si>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</si>
  <si>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</si>
  <si>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</si>
  <si>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</si>
  <si>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</si>
  <si>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</si>
  <si>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</si>
  <si>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</si>
  <si>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</si>
  <si>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</si>
  <si>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</si>
  <si>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</si>
  <si>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</si>
  <si>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</si>
  <si>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</si>
  <si>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</si>
  <si>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</si>
  <si>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</si>
  <si>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</si>
  <si>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</si>
  <si>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</si>
  <si>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</si>
  <si>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</si>
  <si>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</si>
  <si>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</si>
  <si>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</si>
  <si>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</si>
  <si>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</si>
  <si>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</si>
  <si>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</si>
  <si>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</si>
  <si>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</si>
  <si>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</si>
  <si>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</si>
  <si>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</si>
  <si>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</si>
  <si>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</si>
  <si>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</si>
  <si>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</si>
  <si>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</si>
  <si>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</si>
  <si>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</si>
  <si>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</si>
  <si>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</si>
  <si>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</si>
  <si>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</si>
  <si>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</si>
  <si>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</si>
  <si>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</si>
  <si>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</si>
  <si>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</si>
  <si>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</si>
  <si>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</si>
  <si>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</si>
  <si>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</si>
  <si>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</si>
  <si>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</si>
  <si>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</si>
  <si>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</si>
  <si>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</si>
  <si>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</si>
  <si>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</si>
  <si>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</si>
  <si>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</si>
  <si>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</si>
  <si>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</si>
  <si>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</si>
  <si>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</si>
  <si>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</si>
  <si>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</si>
  <si>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</si>
  <si>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</si>
  <si>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</si>
  <si>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</si>
  <si>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</si>
  <si>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</si>
  <si>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</si>
  <si>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</si>
  <si>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</si>
  <si>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</si>
  <si>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</si>
  <si>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</si>
  <si>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</si>
  <si>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</si>
  <si>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</si>
  <si>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</si>
  <si>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</si>
  <si>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</si>
  <si>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</si>
  <si>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</si>
  <si>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</si>
  <si>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</si>
  <si>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</si>
  <si>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</si>
  <si>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</si>
  <si>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</si>
  <si>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</si>
  <si>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</si>
  <si>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</si>
  <si>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</si>
  <si>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</si>
  <si>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</si>
  <si>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</si>
  <si>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</si>
  <si>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</si>
  <si>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</si>
  <si>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</si>
  <si>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</si>
  <si>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</si>
  <si>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</si>
  <si>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</si>
  <si>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</si>
  <si>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</si>
  <si>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</si>
  <si>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</si>
  <si>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</si>
  <si>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</si>
  <si>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</si>
  <si>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</si>
  <si>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</si>
  <si>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</si>
  <si>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</si>
  <si>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</si>
  <si>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</si>
  <si>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</si>
  <si>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</si>
  <si>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</si>
  <si>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</si>
  <si>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</si>
  <si>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</si>
  <si>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</si>
  <si>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</si>
  <si>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</si>
  <si>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</si>
  <si>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</si>
  <si>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</si>
  <si>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</si>
  <si>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</si>
  <si>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</si>
  <si>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</si>
  <si>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</si>
  <si>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</si>
  <si>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</si>
  <si>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</si>
  <si>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</si>
  <si>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</si>
  <si>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</si>
  <si>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</si>
  <si>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</si>
  <si>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</si>
  <si>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</si>
  <si>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</si>
  <si>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</si>
  <si>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</si>
  <si>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</si>
  <si>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</si>
  <si>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</si>
  <si>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</si>
  <si>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</si>
  <si>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</si>
  <si>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</si>
  <si>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</si>
  <si>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</si>
  <si>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</si>
  <si>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</si>
  <si>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</si>
  <si>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</si>
  <si>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</si>
  <si>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</si>
  <si>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</si>
  <si>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</si>
  <si>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</si>
  <si>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</si>
  <si>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</si>
  <si>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</si>
  <si>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</si>
  <si>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</si>
  <si>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</si>
  <si>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</si>
  <si>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</si>
  <si>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</si>
  <si>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</si>
  <si>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</si>
  <si>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</si>
  <si>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</si>
  <si>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</si>
  <si>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</si>
  <si>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</si>
  <si>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</si>
  <si>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</si>
  <si>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</si>
  <si>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</si>
  <si>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</si>
  <si>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</si>
  <si>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</si>
  <si>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</si>
  <si>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</si>
  <si>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</si>
  <si>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</si>
  <si>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</si>
  <si>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</si>
  <si>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</si>
  <si>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</si>
  <si>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</si>
  <si>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</si>
  <si>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</si>
  <si>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</si>
  <si>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</si>
  <si>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</si>
  <si>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</si>
  <si>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</si>
  <si>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</si>
  <si>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</si>
  <si>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</si>
  <si>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</si>
  <si>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</si>
  <si>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</si>
  <si>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</si>
  <si>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</si>
  <si>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</si>
  <si>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</si>
  <si>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</si>
  <si>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</si>
  <si>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</si>
  <si>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</si>
  <si>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</si>
  <si>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</si>
  <si>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</si>
  <si>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</si>
  <si>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</si>
  <si>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</si>
  <si>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</si>
  <si>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</si>
  <si>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</si>
  <si>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</si>
  <si>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</si>
  <si>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</si>
  <si>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</si>
  <si>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</si>
  <si>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</si>
  <si>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</si>
  <si>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</si>
  <si>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</si>
  <si>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</si>
  <si>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</si>
  <si>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</si>
  <si>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</si>
  <si>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</si>
  <si>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</si>
  <si>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</si>
  <si>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</si>
  <si>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</si>
  <si>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</si>
  <si>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</si>
  <si>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</si>
  <si>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</si>
  <si>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</si>
  <si>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</si>
  <si>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</si>
  <si>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</si>
  <si>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</si>
  <si>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</si>
  <si>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</si>
  <si>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</si>
  <si>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</si>
  <si>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</si>
  <si>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</si>
  <si>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</si>
  <si>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</si>
  <si>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</si>
  <si>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</si>
  <si>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</si>
  <si>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</si>
  <si>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</si>
  <si>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</si>
  <si>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</si>
  <si>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</si>
  <si>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</si>
  <si>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</si>
  <si>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</si>
  <si>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</si>
  <si>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</si>
  <si>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</si>
  <si>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</si>
  <si>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</si>
  <si>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</si>
  <si>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</si>
  <si>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</si>
  <si>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</si>
  <si>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</si>
  <si>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</si>
  <si>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</si>
  <si>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</si>
  <si>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</si>
  <si>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</si>
  <si>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</si>
  <si>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</si>
  <si>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</si>
  <si>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</si>
  <si>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</si>
  <si>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</si>
  <si>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</si>
  <si>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</si>
  <si>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</si>
  <si>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</si>
  <si>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</si>
  <si>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</si>
  <si>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</si>
  <si>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</si>
  <si>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</si>
  <si>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</si>
  <si>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</si>
  <si>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</si>
  <si>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</si>
  <si>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</si>
  <si>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</si>
  <si>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</si>
  <si>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</si>
  <si>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</si>
  <si>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</si>
  <si>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</si>
  <si>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</si>
  <si>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</si>
  <si>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</si>
  <si>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</si>
  <si>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</si>
  <si>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</si>
  <si>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</si>
  <si>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</si>
  <si>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</si>
  <si>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</si>
  <si>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</si>
  <si>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</si>
  <si>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</si>
  <si>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</si>
  <si>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</si>
  <si>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</si>
  <si>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</si>
  <si>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</si>
  <si>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</si>
  <si>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</si>
  <si>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</si>
  <si>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</si>
  <si>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</si>
  <si>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</si>
  <si>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</si>
  <si>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</si>
  <si>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</si>
  <si>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</si>
  <si>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</si>
  <si>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</si>
  <si>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</si>
  <si>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</si>
  <si>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</si>
  <si>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</si>
  <si>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</si>
  <si>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</si>
  <si>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</si>
  <si>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</si>
  <si>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</si>
  <si>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</si>
  <si>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</si>
  <si>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</si>
  <si>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</si>
  <si>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</si>
  <si>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</si>
  <si>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</si>
  <si>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</si>
  <si>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</si>
  <si>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</si>
  <si>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</si>
  <si>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</si>
  <si>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</si>
  <si>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</si>
  <si>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</si>
  <si>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</si>
  <si>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</si>
  <si>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</si>
  <si>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</si>
  <si>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</si>
  <si>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</si>
  <si>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</si>
  <si>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</si>
  <si>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</si>
  <si>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</si>
  <si>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</si>
  <si>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</si>
  <si>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</si>
  <si>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</si>
  <si>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</si>
  <si>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</si>
  <si>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</si>
  <si>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</si>
  <si>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</si>
  <si>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</si>
  <si>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</si>
  <si>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</si>
  <si>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</si>
  <si>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</si>
  <si>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</si>
  <si>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</si>
  <si>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</si>
  <si>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</si>
  <si>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</si>
  <si>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</si>
  <si>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</si>
  <si>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</si>
  <si>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</si>
  <si>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</si>
  <si>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</si>
  <si>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</si>
  <si>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</si>
  <si>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</si>
  <si>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</si>
  <si>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</si>
  <si>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</si>
  <si>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</si>
  <si>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</si>
  <si>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</si>
  <si>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</si>
  <si>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</si>
  <si>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</si>
  <si>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</si>
  <si>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</si>
  <si>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</si>
  <si>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</si>
  <si>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</si>
  <si>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</si>
  <si>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</si>
  <si>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</si>
  <si>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</si>
  <si>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</si>
  <si>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</si>
  <si>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</si>
  <si>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</si>
  <si>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</si>
  <si>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</si>
  <si>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</si>
  <si>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</si>
  <si>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</si>
  <si>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</si>
  <si>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</si>
  <si>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</si>
  <si>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</si>
  <si>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</si>
  <si>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</si>
  <si>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</si>
  <si>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</si>
  <si>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</si>
  <si>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</si>
  <si>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</si>
  <si>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</si>
  <si>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</si>
  <si>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</si>
  <si>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</si>
  <si>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</si>
  <si>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</si>
  <si>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</si>
  <si>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</si>
  <si>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</si>
  <si>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</si>
  <si>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</si>
  <si>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</si>
  <si>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</si>
  <si>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</si>
  <si>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</si>
  <si>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</si>
  <si>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</si>
  <si>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</si>
  <si>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</si>
  <si>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</si>
  <si>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</si>
  <si>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</si>
  <si>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</si>
  <si>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</si>
  <si>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</si>
  <si>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</si>
  <si>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</si>
  <si>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</si>
  <si>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</si>
  <si>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</si>
  <si>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</si>
  <si>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</si>
  <si>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</si>
  <si>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</si>
  <si>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</si>
  <si>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</si>
  <si>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</si>
  <si>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</si>
  <si>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</si>
  <si>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</si>
  <si>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</si>
  <si>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</si>
  <si>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</si>
  <si>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</si>
  <si>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</si>
  <si>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</si>
  <si>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</si>
  <si>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</si>
  <si>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</si>
  <si>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</si>
  <si>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</si>
  <si>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</si>
  <si>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</si>
  <si>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</si>
  <si>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</si>
  <si>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</si>
  <si>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</si>
  <si>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</si>
  <si>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</si>
  <si>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</si>
  <si>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</si>
  <si>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</si>
  <si>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</si>
  <si>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</si>
  <si>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</si>
  <si>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</si>
  <si>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</si>
  <si>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</si>
  <si>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</si>
  <si>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</si>
  <si>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</si>
  <si>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</si>
  <si>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</si>
  <si>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</si>
  <si>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</si>
  <si>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</si>
  <si>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</si>
  <si>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</si>
  <si>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</si>
  <si>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</si>
  <si>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</si>
  <si>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</si>
  <si>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</si>
  <si>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</si>
  <si>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</si>
  <si>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</si>
  <si>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</si>
  <si>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</si>
  <si>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</si>
  <si>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</si>
  <si>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</si>
  <si>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</si>
  <si>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</si>
  <si>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</si>
  <si>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</si>
  <si>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</si>
  <si>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</si>
  <si>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</si>
  <si>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</si>
  <si>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</si>
  <si>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</si>
  <si>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</si>
  <si>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</si>
  <si>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</si>
  <si>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</si>
  <si>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</si>
  <si>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</si>
  <si>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</si>
  <si>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</si>
  <si>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</si>
  <si>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</si>
  <si>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</si>
  <si>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</si>
  <si>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</si>
  <si>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</si>
  <si>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</si>
  <si>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</si>
  <si>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</si>
  <si>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</si>
  <si>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</si>
  <si>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</si>
  <si>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</si>
  <si>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</si>
  <si>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</si>
  <si>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</si>
  <si>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</si>
  <si>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</si>
  <si>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</si>
  <si>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</si>
  <si>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</si>
  <si>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</si>
  <si>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</si>
  <si>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</si>
  <si>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</si>
  <si>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</si>
  <si>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</si>
  <si>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</si>
  <si>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</si>
  <si>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</si>
  <si>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</si>
  <si>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</si>
  <si>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</si>
  <si>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</si>
  <si>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</si>
  <si>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</si>
  <si>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</si>
  <si>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</si>
  <si>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</si>
  <si>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</si>
  <si>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</si>
  <si>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</si>
  <si>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</si>
  <si>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</si>
  <si>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</si>
  <si>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</si>
  <si>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</si>
  <si>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</si>
  <si>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</si>
  <si>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</si>
  <si>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</si>
  <si>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</si>
  <si>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</si>
  <si>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</si>
  <si>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</si>
  <si>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</si>
  <si>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</si>
  <si>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</si>
  <si>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</si>
  <si>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</si>
  <si>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</si>
  <si>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</si>
  <si>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</si>
  <si>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</si>
  <si>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</si>
  <si>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</si>
  <si>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</si>
  <si>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</si>
  <si>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</si>
  <si>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</si>
  <si>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</si>
  <si>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</si>
  <si>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</si>
  <si>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</si>
  <si>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</si>
  <si>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</si>
  <si>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</si>
  <si>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</si>
  <si>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</si>
  <si>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</si>
  <si>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</si>
  <si>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</si>
  <si>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</si>
  <si>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</si>
  <si>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</si>
  <si>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</si>
  <si>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</si>
  <si>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</si>
  <si>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</si>
  <si>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</si>
  <si>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</si>
  <si>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</si>
  <si>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</si>
  <si>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</si>
  <si>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</si>
  <si>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</si>
  <si>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</si>
  <si>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</si>
  <si>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</si>
  <si>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</si>
  <si>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</si>
  <si>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</si>
  <si>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</si>
  <si>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</si>
  <si>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</si>
  <si>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</si>
  <si>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</si>
  <si>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</si>
  <si>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</si>
  <si>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</si>
  <si>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</si>
  <si>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</si>
  <si>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</si>
  <si>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</si>
  <si>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</si>
  <si>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</si>
  <si>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</si>
  <si>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</si>
  <si>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</si>
  <si>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</si>
  <si>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</si>
  <si>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</si>
  <si>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</si>
  <si>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</si>
  <si>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</si>
  <si>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</si>
  <si>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</si>
  <si>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</si>
  <si>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</si>
  <si>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</si>
  <si>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</si>
  <si>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</si>
  <si>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</si>
  <si>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</si>
  <si>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</si>
  <si>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</si>
  <si>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</si>
  <si>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</si>
  <si>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</si>
  <si>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</si>
  <si>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</si>
  <si>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</si>
  <si>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</si>
  <si>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</si>
  <si>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</si>
  <si>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</si>
  <si>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</si>
  <si>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</si>
  <si>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</si>
  <si>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</si>
  <si>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</si>
  <si>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</si>
  <si>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</si>
  <si>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</si>
  <si>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</si>
  <si>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</si>
  <si>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</si>
  <si>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</si>
  <si>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</si>
  <si>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</si>
  <si>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</si>
  <si>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</si>
  <si>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</si>
  <si>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</si>
  <si>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</si>
  <si>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</si>
  <si>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</si>
  <si>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</si>
  <si>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</si>
  <si>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</si>
  <si>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</si>
  <si>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</si>
  <si>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</si>
  <si>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</si>
  <si>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</si>
  <si>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</si>
  <si>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</si>
  <si>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</si>
  <si>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</si>
  <si>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</si>
  <si>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</si>
  <si>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</si>
  <si>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</si>
  <si>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</si>
  <si>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</si>
  <si>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</si>
  <si>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</si>
  <si>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</si>
  <si>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</si>
  <si>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</si>
  <si>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</si>
  <si>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</si>
  <si>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</si>
  <si>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</si>
  <si>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</si>
  <si>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</si>
  <si>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</si>
  <si>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</si>
  <si>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</si>
  <si>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</si>
  <si>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</si>
  <si>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</si>
  <si>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</si>
  <si>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</si>
  <si>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</si>
  <si>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</si>
  <si>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</si>
  <si>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</si>
  <si>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</si>
  <si>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</si>
  <si>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</si>
  <si>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</si>
  <si>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</si>
  <si>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</si>
  <si>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</si>
  <si>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</si>
  <si>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</si>
  <si>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</si>
  <si>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</si>
  <si>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</si>
  <si>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</si>
  <si>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</si>
  <si>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</si>
  <si>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</si>
  <si>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</si>
  <si>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</si>
  <si>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</si>
  <si>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</si>
  <si>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</si>
  <si>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</si>
  <si>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</si>
  <si>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</si>
  <si>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</si>
  <si>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</si>
  <si>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</si>
  <si>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</si>
  <si>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</si>
  <si>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</si>
  <si>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</si>
  <si>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</si>
  <si>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</si>
  <si>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</si>
  <si>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</si>
  <si>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</si>
  <si>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</si>
  <si>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</si>
  <si>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</si>
  <si>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</si>
  <si>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</si>
  <si>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</si>
  <si>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</si>
  <si>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</si>
  <si>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</si>
  <si>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</si>
  <si>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</si>
  <si>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</si>
  <si>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</si>
  <si>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</si>
  <si>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</si>
  <si>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</si>
  <si>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</si>
  <si>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</si>
  <si>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</si>
  <si>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</si>
  <si>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</si>
  <si>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</si>
  <si>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</si>
  <si>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</si>
  <si>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</si>
  <si>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</si>
  <si>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</si>
  <si>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</si>
  <si>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</si>
  <si>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</si>
  <si>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</si>
  <si>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</si>
  <si>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</si>
  <si>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</si>
  <si>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</si>
  <si>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</si>
  <si>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</si>
  <si>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</si>
  <si>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</si>
  <si>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</si>
  <si>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</si>
  <si>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</si>
  <si>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</si>
  <si>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</si>
  <si>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</si>
  <si>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</si>
  <si>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</si>
  <si>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</si>
  <si>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</si>
  <si>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</si>
  <si>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</si>
  <si>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</si>
  <si>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</si>
  <si>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</si>
  <si>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</si>
  <si>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</si>
  <si>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</si>
  <si>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</si>
  <si>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</si>
  <si>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</si>
  <si>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</si>
  <si>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</si>
  <si>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</si>
  <si>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</si>
  <si>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</si>
  <si>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</si>
  <si>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</si>
  <si>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</si>
  <si>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</si>
  <si>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</si>
  <si>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</si>
  <si>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</si>
  <si>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</si>
  <si>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</si>
  <si>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</si>
  <si>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</si>
  <si>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</si>
  <si>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</si>
  <si>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</si>
  <si>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</si>
  <si>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</si>
  <si>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</si>
  <si>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</si>
  <si>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</si>
  <si>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</si>
  <si>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</si>
  <si>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</si>
  <si>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</si>
  <si>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</si>
  <si>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</si>
  <si>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</si>
  <si>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</si>
  <si>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</si>
  <si>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</si>
  <si>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</si>
  <si>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</si>
  <si>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</si>
  <si>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</si>
  <si>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</si>
  <si>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</si>
  <si>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</si>
  <si>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</si>
  <si>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</si>
  <si>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</si>
  <si>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</si>
  <si>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</si>
  <si>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</si>
  <si>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</si>
  <si>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</si>
  <si>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</si>
  <si>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</si>
  <si>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</si>
  <si>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</si>
  <si>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</si>
  <si>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</si>
  <si>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</si>
  <si>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</si>
  <si>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</si>
  <si>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</si>
  <si>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</si>
  <si>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</si>
  <si>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</si>
  <si>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</si>
  <si>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</si>
  <si>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</si>
  <si>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</si>
  <si>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</si>
  <si>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</si>
  <si>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</si>
  <si>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</si>
  <si>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</si>
  <si>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</si>
  <si>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</si>
  <si>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</si>
  <si>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</si>
  <si>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</si>
  <si>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</si>
  <si>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</si>
  <si>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</si>
  <si>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</si>
  <si>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</si>
  <si>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</si>
  <si>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</si>
  <si>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</si>
  <si>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</si>
  <si>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</si>
  <si>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</si>
  <si>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</si>
  <si>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</si>
  <si>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</si>
  <si>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</si>
  <si>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</si>
  <si>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</si>
  <si>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</si>
  <si>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</si>
  <si>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</si>
  <si>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</si>
  <si>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</si>
  <si>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</si>
  <si>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</si>
  <si>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</si>
  <si>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</si>
  <si>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</si>
  <si>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</si>
  <si>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</si>
  <si>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</si>
  <si>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</si>
  <si>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</si>
  <si>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</si>
  <si>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</si>
  <si>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</si>
  <si>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</si>
  <si>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</si>
  <si>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</si>
  <si>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</si>
  <si>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</si>
  <si>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</si>
  <si>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</si>
  <si>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</si>
  <si>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</si>
  <si>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</si>
  <si>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</si>
  <si>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</si>
  <si>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</si>
  <si>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</si>
  <si>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</si>
  <si>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</si>
  <si>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</si>
  <si>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</si>
  <si>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</si>
  <si>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</si>
  <si>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</si>
  <si>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</si>
  <si>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</si>
  <si>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</si>
  <si>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</si>
  <si>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</si>
  <si>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</si>
  <si>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</si>
  <si>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</si>
  <si>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</si>
  <si>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</si>
  <si>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</si>
  <si>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</si>
  <si>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</si>
  <si>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</si>
  <si>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</si>
  <si>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</si>
  <si>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</si>
  <si>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</si>
  <si>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</si>
  <si>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</si>
  <si>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</si>
  <si>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</si>
  <si>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</si>
  <si>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</si>
  <si>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</si>
  <si>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</si>
  <si>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</si>
  <si>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</si>
  <si>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</si>
  <si>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</si>
  <si>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</si>
  <si>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</si>
  <si>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</si>
  <si>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</si>
  <si>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</si>
  <si>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</si>
  <si>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</si>
  <si>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</si>
  <si>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</si>
  <si>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</si>
  <si>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</si>
  <si>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</si>
  <si>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</si>
  <si>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</si>
  <si>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</si>
  <si>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</si>
  <si>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</si>
  <si>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</si>
  <si>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</si>
  <si>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</si>
  <si>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</si>
  <si>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</si>
  <si>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</si>
  <si>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</si>
  <si>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</si>
  <si>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</si>
  <si>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</si>
  <si>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</si>
  <si>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</si>
  <si>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</si>
  <si>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</si>
  <si>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</si>
  <si>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</si>
  <si>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</si>
  <si>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</si>
  <si>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</si>
  <si>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</si>
  <si>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</si>
  <si>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</si>
  <si>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</si>
  <si>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</si>
  <si>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</si>
  <si>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</si>
  <si>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</si>
  <si>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</si>
  <si>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</si>
  <si>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</si>
  <si>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</si>
  <si>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</si>
  <si>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</si>
  <si>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</si>
  <si>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</si>
  <si>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</si>
  <si>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</si>
  <si>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</si>
  <si>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</si>
  <si>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</si>
  <si>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</si>
  <si>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</si>
  <si>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</si>
  <si>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</si>
  <si>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</si>
  <si>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</si>
  <si>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</si>
  <si>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</si>
  <si>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</si>
  <si>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</si>
  <si>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</si>
  <si>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</si>
  <si>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</si>
  <si>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</si>
  <si>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</si>
  <si>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</si>
  <si>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</si>
  <si>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</si>
  <si>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</si>
  <si>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</si>
  <si>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</si>
  <si>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</si>
  <si>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</si>
  <si>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</si>
  <si>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</si>
  <si>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</si>
  <si>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</si>
  <si>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</si>
  <si>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</si>
  <si>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</si>
  <si>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</si>
  <si>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</si>
  <si>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</si>
  <si>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</si>
  <si>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</si>
  <si>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</si>
  <si>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</si>
  <si>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</si>
  <si>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</si>
  <si>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</si>
  <si>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</si>
  <si>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</si>
  <si>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</si>
  <si>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</si>
  <si>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</si>
  <si>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</si>
  <si>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</si>
  <si>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</si>
  <si>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</si>
  <si>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</si>
  <si>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</si>
  <si>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</si>
  <si>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</si>
  <si>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</si>
  <si>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</si>
  <si>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</si>
  <si>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</si>
  <si>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</si>
  <si>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</si>
  <si>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</si>
  <si>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</si>
  <si>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</si>
  <si>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</si>
  <si>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</si>
  <si>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</si>
  <si>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</si>
  <si>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</si>
  <si>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</si>
  <si>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</si>
  <si>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</si>
  <si>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</si>
  <si>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</si>
  <si>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</si>
  <si>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</si>
  <si>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</si>
  <si>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</si>
  <si>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</si>
  <si>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</si>
  <si>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</si>
  <si>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</si>
  <si>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</si>
  <si>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</si>
  <si>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</si>
  <si>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</si>
  <si>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</si>
  <si>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</si>
  <si>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</si>
  <si>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</si>
  <si>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</si>
  <si>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</si>
  <si>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</si>
  <si>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</si>
  <si>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</si>
  <si>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</si>
  <si>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</si>
  <si>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</si>
  <si>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</si>
  <si>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</si>
  <si>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</si>
  <si>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</si>
  <si>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</si>
  <si>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</si>
  <si>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</si>
  <si>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</si>
  <si>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</si>
  <si>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</si>
  <si>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</si>
  <si>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</si>
  <si>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</si>
  <si>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</si>
  <si>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</si>
  <si>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</si>
  <si>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</si>
  <si>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</si>
  <si>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</si>
  <si>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</si>
  <si>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</si>
  <si>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</si>
  <si>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</si>
  <si>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</si>
  <si>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</si>
  <si>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</si>
  <si>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</si>
  <si>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</si>
  <si>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</si>
  <si>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</si>
  <si>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</si>
  <si>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</si>
  <si>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</si>
  <si>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</si>
  <si>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</si>
  <si>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</si>
  <si>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</si>
  <si>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</si>
  <si>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</si>
  <si>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</si>
  <si>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</si>
  <si>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</si>
  <si>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</si>
  <si>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</si>
  <si>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</si>
  <si>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</si>
  <si>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</si>
  <si>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</si>
  <si>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</si>
  <si>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</si>
  <si>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</si>
  <si>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</si>
  <si>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</si>
  <si>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</si>
  <si>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</si>
  <si>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</si>
  <si>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</si>
  <si>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</si>
  <si>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</si>
  <si>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</si>
  <si>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</si>
  <si>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</si>
  <si>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</si>
  <si>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</si>
  <si>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</si>
  <si>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</si>
  <si>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</si>
  <si>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</si>
  <si>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</si>
  <si>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</si>
  <si>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</si>
  <si>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</si>
  <si>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</si>
  <si>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</si>
  <si>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</si>
  <si>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</si>
  <si>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</si>
  <si>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</si>
  <si>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</si>
  <si>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</si>
  <si>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</si>
  <si>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</si>
  <si>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</si>
  <si>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</si>
  <si>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</si>
  <si>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</si>
  <si>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</si>
  <si>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</si>
  <si>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</si>
  <si>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</si>
  <si>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</si>
  <si>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</si>
  <si>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</si>
  <si>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</si>
  <si>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</si>
  <si>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</si>
  <si>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</si>
  <si>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</si>
  <si>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</si>
  <si>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</si>
  <si>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</si>
  <si>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</si>
  <si>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</si>
  <si>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</si>
  <si>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</si>
  <si>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</si>
  <si>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</si>
  <si>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</si>
  <si>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</si>
  <si>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</si>
  <si>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</si>
  <si>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</si>
  <si>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</si>
  <si>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</si>
  <si>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</si>
  <si>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</si>
  <si>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</si>
  <si>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</si>
  <si>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</si>
  <si>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</si>
  <si>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</si>
  <si>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</si>
  <si>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</si>
  <si>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</si>
  <si>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</si>
  <si>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</si>
  <si>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</si>
  <si>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</si>
  <si>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</si>
  <si>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</si>
  <si>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</si>
  <si>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</si>
  <si>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</si>
  <si>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</si>
  <si>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</si>
  <si>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</si>
  <si>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</si>
  <si>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</si>
  <si>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</si>
  <si>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</si>
  <si>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</si>
  <si>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</si>
  <si>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</si>
  <si>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</si>
  <si>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</si>
  <si>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</si>
  <si>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</si>
  <si>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</si>
  <si>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</si>
  <si>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</si>
  <si>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</si>
  <si>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</si>
  <si>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</si>
  <si>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</si>
  <si>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</si>
  <si>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</si>
  <si>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</si>
  <si>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</si>
  <si>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</si>
  <si>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</si>
  <si>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</si>
  <si>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</si>
  <si>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</si>
  <si>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</si>
  <si>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</si>
  <si>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</si>
  <si>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</si>
  <si>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</si>
  <si>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</si>
  <si>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</si>
  <si>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</si>
  <si>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</si>
  <si>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</si>
  <si>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</si>
  <si>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</si>
  <si>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</si>
  <si>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</si>
  <si>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</si>
  <si>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</si>
  <si>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</si>
  <si>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</si>
  <si>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</si>
  <si>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</si>
  <si>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</si>
  <si>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</si>
  <si>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</si>
  <si>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</si>
  <si>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</si>
  <si>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</si>
  <si>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</si>
  <si>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</si>
  <si>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</si>
  <si>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</si>
  <si>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</si>
  <si>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</si>
  <si>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</si>
  <si>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</si>
  <si>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</si>
  <si>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</si>
  <si>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</si>
  <si>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</si>
  <si>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</si>
  <si>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</si>
  <si>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</si>
  <si>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</si>
  <si>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</si>
  <si>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</si>
  <si>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</si>
  <si>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</si>
  <si>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</si>
  <si>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</si>
  <si>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</si>
  <si>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</si>
  <si>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</si>
  <si>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</si>
  <si>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</si>
  <si>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</si>
  <si>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</si>
  <si>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</si>
  <si>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</si>
  <si>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</si>
  <si>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</si>
  <si>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</si>
  <si>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</si>
  <si>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</si>
  <si>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</si>
  <si>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</si>
  <si>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</si>
  <si>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</si>
  <si>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</si>
  <si>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</si>
  <si>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</si>
  <si>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</si>
  <si>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</si>
  <si>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</si>
  <si>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</si>
  <si>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</si>
  <si>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</si>
  <si>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</si>
  <si>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</si>
  <si>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</si>
  <si>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</si>
  <si>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</si>
  <si>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</si>
  <si>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</si>
  <si>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</si>
  <si>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</si>
  <si>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</si>
  <si>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</si>
  <si>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</si>
  <si>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</si>
  <si>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</si>
  <si>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</si>
  <si>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</si>
  <si>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</si>
  <si>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</si>
  <si>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</si>
  <si>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</si>
  <si>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</si>
  <si>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</si>
  <si>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</si>
  <si>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</si>
  <si>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</si>
  <si>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</si>
  <si>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</si>
  <si>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</si>
  <si>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</si>
  <si>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</si>
  <si>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</si>
  <si>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</si>
  <si>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</si>
  <si>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</si>
  <si>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</si>
  <si>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</si>
  <si>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</si>
  <si>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</si>
  <si>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</si>
  <si>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</si>
  <si>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</si>
  <si>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</si>
  <si>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</si>
  <si>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</si>
  <si>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</si>
  <si>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</si>
  <si>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</si>
  <si>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</si>
  <si>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</si>
  <si>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</si>
  <si>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</si>
  <si>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</si>
  <si>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</si>
  <si>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</si>
  <si>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</si>
  <si>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</si>
  <si>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</si>
  <si>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</si>
  <si>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</si>
  <si>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</si>
  <si>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</si>
  <si>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</si>
  <si>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</si>
  <si>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</si>
  <si>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</si>
  <si>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</si>
  <si>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</si>
  <si>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</si>
  <si>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</si>
  <si>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</si>
  <si>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</si>
  <si>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</si>
  <si>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</si>
  <si>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</si>
  <si>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</si>
  <si>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</si>
  <si>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</si>
  <si>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</si>
  <si>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</si>
  <si>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</si>
  <si>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</si>
  <si>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</si>
  <si>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</si>
  <si>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</si>
  <si>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</si>
  <si>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</si>
  <si>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</si>
  <si>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</si>
  <si>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</si>
  <si>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</si>
  <si>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</si>
  <si>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</si>
  <si>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</si>
  <si>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</si>
  <si>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</si>
  <si>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</si>
  <si>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</si>
  <si>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</si>
  <si>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</si>
  <si>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</si>
  <si>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</si>
  <si>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</si>
  <si>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</si>
  <si>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</si>
  <si>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</si>
  <si>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</si>
  <si>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</si>
  <si>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</si>
  <si>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</si>
  <si>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</si>
  <si>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</si>
  <si>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</si>
  <si>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</si>
  <si>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</si>
  <si>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</si>
  <si>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</si>
  <si>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</si>
  <si>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</si>
  <si>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</si>
  <si>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</si>
  <si>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</si>
  <si>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</si>
  <si>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</si>
  <si>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</si>
  <si>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</si>
  <si>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</si>
  <si>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</si>
  <si>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</si>
  <si>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</si>
  <si>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</si>
  <si>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</si>
  <si>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</si>
  <si>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</si>
  <si>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</si>
  <si>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</si>
  <si>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</si>
  <si>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</si>
  <si>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</si>
  <si>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</si>
  <si>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</si>
  <si>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</si>
  <si>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</si>
  <si>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</si>
  <si>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</si>
  <si>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</si>
  <si>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</si>
  <si>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</si>
  <si>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</si>
  <si>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</si>
  <si>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</si>
  <si>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</si>
  <si>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</si>
  <si>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</si>
  <si>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</si>
  <si>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</si>
  <si>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</si>
  <si>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</si>
  <si>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</si>
  <si>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</si>
  <si>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</si>
  <si>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</si>
  <si>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</si>
  <si>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</si>
  <si>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</si>
  <si>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</si>
  <si>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</si>
  <si>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</si>
  <si>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</si>
  <si>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</si>
  <si>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</si>
  <si>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</si>
  <si>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</si>
  <si>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</si>
  <si>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</si>
  <si>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</si>
  <si>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</si>
  <si>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</si>
  <si>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</si>
  <si>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</si>
  <si>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</si>
  <si>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</si>
  <si>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</si>
  <si>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</si>
  <si>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</si>
  <si>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</si>
  <si>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</si>
  <si>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</si>
  <si>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</si>
  <si>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</si>
  <si>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</si>
  <si>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</si>
  <si>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</si>
  <si>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</si>
  <si>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</si>
  <si>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</si>
  <si>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</si>
  <si>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</si>
  <si>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</si>
  <si>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</si>
  <si>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</si>
  <si>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</si>
  <si>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</si>
  <si>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</si>
  <si>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</si>
  <si>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</si>
  <si>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</si>
  <si>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</si>
  <si>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</si>
  <si>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</si>
  <si>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</si>
  <si>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</si>
  <si>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</si>
  <si>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</si>
  <si>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</si>
  <si>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</si>
  <si>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</si>
  <si>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</si>
  <si>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</si>
  <si>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</si>
  <si>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</si>
  <si>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</si>
  <si>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</si>
  <si>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</si>
  <si>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</si>
  <si>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</si>
  <si>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</si>
  <si>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</si>
  <si>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</si>
  <si>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</si>
  <si>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</si>
  <si>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</si>
  <si>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</si>
  <si>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</si>
  <si>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</si>
  <si>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</si>
  <si>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</si>
  <si>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</si>
  <si>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</si>
  <si>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</si>
  <si>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</si>
  <si>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</si>
  <si>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</si>
  <si>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</si>
  <si>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</si>
  <si>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</si>
  <si>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</si>
  <si>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</si>
  <si>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</si>
  <si>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</si>
  <si>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</si>
  <si>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</si>
  <si>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</si>
  <si>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</si>
  <si>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</si>
  <si>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</si>
  <si>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</si>
  <si>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</si>
  <si>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</si>
  <si>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</si>
  <si>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</si>
  <si>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</si>
  <si>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</si>
  <si>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</si>
  <si>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</si>
  <si>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</si>
  <si>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</si>
  <si>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</si>
  <si>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</si>
  <si>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</si>
  <si>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</si>
  <si>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</si>
  <si>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</si>
  <si>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</si>
  <si>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</si>
  <si>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</si>
  <si>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</si>
  <si>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</si>
  <si>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</si>
  <si>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</si>
  <si>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</si>
  <si>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</si>
  <si>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</si>
  <si>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</si>
  <si>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</si>
  <si>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</si>
  <si>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</si>
  <si>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</si>
  <si>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</si>
  <si>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</si>
  <si>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</si>
  <si>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</si>
  <si>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</si>
  <si>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</si>
  <si>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</si>
  <si>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</si>
  <si>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</si>
  <si>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</si>
  <si>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</si>
  <si>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</si>
  <si>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</si>
  <si>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</si>
  <si>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</si>
  <si>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</si>
  <si>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</si>
  <si>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</si>
  <si>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</si>
  <si>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</si>
  <si>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</si>
  <si>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</si>
  <si>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</si>
  <si>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</si>
  <si>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</si>
  <si>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</si>
  <si>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</si>
  <si>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</si>
  <si>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</si>
  <si>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</si>
  <si>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</si>
  <si>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</si>
  <si>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</si>
  <si>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</si>
  <si>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</si>
  <si>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</si>
  <si>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</si>
  <si>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</si>
  <si>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</si>
  <si>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</si>
  <si>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</si>
  <si>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</si>
  <si>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</si>
  <si>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</si>
  <si>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</si>
  <si>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</si>
  <si>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</si>
  <si>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</si>
  <si>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</si>
  <si>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</si>
  <si>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</si>
  <si>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</si>
  <si>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</si>
  <si>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</si>
  <si>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</si>
  <si>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</si>
  <si>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</si>
  <si>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</si>
  <si>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</si>
  <si>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</si>
  <si>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</si>
  <si>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</si>
  <si>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</si>
  <si>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</si>
  <si>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</si>
  <si>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</si>
  <si>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</si>
  <si>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</si>
  <si>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</si>
  <si>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</si>
  <si>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</si>
  <si>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</si>
  <si>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</si>
  <si>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</si>
  <si>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</si>
  <si>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</si>
  <si>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</si>
  <si>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</si>
  <si>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</si>
  <si>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</si>
  <si>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</si>
  <si>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</si>
  <si>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</si>
  <si>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</si>
  <si>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</si>
  <si>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</si>
  <si>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</si>
  <si>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</si>
  <si>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</si>
  <si>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</si>
  <si>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</si>
  <si>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</si>
  <si>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</si>
  <si>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</si>
  <si>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</si>
  <si>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</si>
  <si>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</si>
  <si>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</si>
  <si>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</si>
  <si>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</si>
  <si>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</si>
  <si>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</si>
  <si>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</si>
  <si>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</si>
  <si>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</si>
  <si>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</si>
  <si>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</si>
  <si>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</si>
  <si>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</si>
  <si>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</si>
  <si>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</si>
  <si>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</si>
  <si>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</si>
  <si>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</si>
  <si>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</si>
  <si>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</si>
  <si>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</si>
  <si>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</si>
  <si>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</si>
  <si>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</si>
  <si>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</si>
  <si>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</si>
  <si>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</si>
  <si>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</si>
  <si>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</si>
  <si>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</si>
  <si>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</si>
  <si>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</si>
  <si>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</si>
  <si>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</si>
  <si>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</si>
  <si>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</si>
  <si>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</si>
  <si>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</si>
  <si>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</si>
  <si>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</si>
  <si>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</si>
  <si>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</si>
  <si>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</si>
  <si>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</si>
  <si>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</si>
  <si>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</si>
  <si>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</si>
  <si>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</si>
  <si>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</si>
  <si>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</si>
  <si>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</si>
  <si>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</si>
  <si>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</si>
  <si>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</si>
  <si>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</si>
  <si>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</si>
  <si>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</si>
  <si>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</si>
  <si>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</si>
  <si>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</si>
  <si>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</si>
  <si>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</si>
  <si>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</si>
  <si>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</si>
  <si>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</si>
  <si>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</si>
  <si>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</si>
  <si>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</si>
  <si>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</si>
  <si>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</si>
  <si>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</si>
  <si>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</si>
  <si>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</si>
  <si>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</si>
  <si>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</si>
  <si>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</si>
  <si>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</si>
  <si>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</si>
  <si>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</si>
  <si>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</si>
  <si>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</si>
  <si>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</si>
  <si>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</si>
  <si>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</si>
  <si>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</si>
  <si>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</si>
  <si>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</si>
  <si>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</si>
  <si>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</si>
  <si>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</si>
  <si>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</si>
  <si>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</si>
  <si>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</si>
  <si>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</si>
  <si>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</si>
  <si>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</si>
  <si>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</si>
  <si>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</si>
  <si>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</si>
  <si>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</si>
  <si>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</si>
  <si>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</si>
  <si>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</si>
  <si>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</si>
  <si>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</si>
  <si>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</si>
  <si>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</si>
  <si>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</si>
  <si>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</si>
  <si>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</si>
  <si>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</si>
  <si>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</si>
  <si>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</si>
  <si>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</si>
  <si>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</si>
  <si>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</si>
  <si>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</si>
  <si>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</si>
  <si>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</si>
  <si>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</si>
  <si>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</si>
  <si>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</si>
  <si>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</si>
  <si>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</si>
  <si>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</si>
  <si>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</si>
  <si>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</si>
  <si>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</si>
  <si>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</si>
  <si>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</si>
  <si>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</si>
  <si>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</si>
  <si>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</si>
  <si>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</si>
  <si>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</si>
  <si>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</si>
  <si>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</si>
  <si>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</si>
  <si>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</si>
  <si>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</si>
  <si>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</si>
  <si>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</si>
  <si>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</si>
  <si>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</si>
  <si>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</si>
  <si>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</si>
  <si>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</si>
  <si>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</si>
  <si>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</si>
  <si>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</si>
  <si>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</si>
  <si>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</si>
  <si>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</si>
  <si>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</si>
  <si>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</si>
  <si>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</si>
  <si>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</si>
  <si>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</si>
  <si>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</si>
  <si>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</si>
  <si>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</si>
  <si>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</si>
  <si>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</si>
  <si>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</si>
  <si>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</si>
  <si>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</si>
  <si>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</si>
  <si>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</si>
  <si>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</si>
  <si>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</si>
  <si>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</si>
  <si>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</si>
  <si>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</si>
  <si>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</si>
  <si>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</si>
  <si>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</si>
  <si>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</si>
  <si>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</si>
  <si>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</si>
  <si>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</si>
  <si>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</si>
  <si>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</si>
  <si>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</si>
  <si>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</si>
  <si>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</si>
  <si>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</si>
  <si>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</si>
  <si>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</si>
  <si>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</si>
  <si>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</si>
  <si>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</si>
  <si>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</si>
  <si>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</si>
  <si>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</si>
  <si>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</si>
  <si>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</si>
  <si>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</si>
  <si>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</si>
  <si>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</si>
  <si>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</si>
  <si>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</si>
  <si>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</si>
  <si>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</si>
  <si>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</si>
  <si>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</si>
  <si>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</si>
  <si>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</si>
  <si>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</si>
  <si>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</si>
  <si>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</si>
  <si>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</si>
  <si>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</si>
  <si>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</si>
  <si>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</si>
  <si>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</si>
  <si>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</si>
  <si>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</si>
  <si>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</si>
  <si>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</si>
  <si>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</si>
  <si>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</si>
  <si>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</si>
  <si>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</si>
  <si>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</si>
  <si>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</si>
  <si>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</si>
  <si>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</si>
  <si>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</si>
  <si>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</si>
  <si>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</si>
  <si>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</si>
  <si>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</si>
  <si>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</si>
  <si>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</si>
  <si>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</si>
  <si>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</si>
  <si>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</si>
  <si>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</si>
  <si>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</si>
  <si>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</si>
  <si>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</si>
  <si>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</si>
  <si>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</si>
  <si>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</si>
  <si>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</si>
  <si>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</si>
  <si>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</si>
  <si>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</si>
  <si>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</si>
  <si>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</si>
  <si>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</si>
  <si>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</si>
  <si>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</si>
  <si>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</si>
  <si>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</si>
  <si>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</si>
  <si>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</si>
  <si>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</si>
  <si>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</si>
  <si>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</si>
  <si>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</si>
  <si>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</si>
  <si>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</si>
  <si>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</si>
  <si>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</si>
  <si>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</si>
  <si>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</si>
  <si>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</si>
  <si>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</si>
  <si>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</si>
  <si>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</si>
  <si>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</si>
  <si>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</si>
  <si>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</si>
  <si>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</si>
  <si>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</si>
  <si>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</si>
  <si>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</si>
  <si>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</si>
  <si>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</si>
  <si>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</si>
  <si>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</si>
  <si>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</si>
  <si>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</si>
  <si>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</si>
  <si>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</si>
  <si>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</si>
  <si>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</si>
  <si>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</si>
  <si>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</si>
  <si>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</si>
  <si>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</si>
  <si>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</si>
  <si>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</si>
  <si>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</si>
  <si>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</si>
  <si>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</si>
  <si>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</si>
  <si>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</si>
  <si>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</si>
  <si>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</si>
  <si>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</si>
  <si>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</si>
  <si>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</si>
  <si>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</si>
  <si>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</si>
  <si>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</si>
  <si>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</si>
  <si>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</si>
  <si>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</si>
  <si>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</si>
  <si>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</si>
  <si>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</si>
  <si>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</si>
  <si>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</si>
  <si>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</si>
  <si>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</si>
  <si>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</si>
  <si>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</si>
  <si>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</si>
  <si>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</si>
  <si>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</si>
  <si>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</si>
  <si>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</si>
  <si>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</si>
  <si>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</si>
  <si>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</si>
  <si>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</si>
  <si>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</si>
  <si>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</si>
  <si>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</si>
  <si>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</si>
  <si>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</si>
  <si>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</si>
  <si>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</si>
  <si>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</si>
  <si>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</si>
  <si>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</si>
  <si>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</si>
  <si>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</si>
  <si>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</si>
  <si>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</si>
  <si>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</si>
  <si>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</si>
  <si>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</si>
  <si>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</si>
  <si>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</si>
  <si>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</si>
  <si>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</si>
  <si>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</si>
  <si>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</si>
  <si>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</si>
  <si>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</si>
  <si>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</si>
  <si>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</si>
  <si>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</si>
  <si>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</si>
  <si>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</si>
  <si>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</si>
  <si>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</si>
  <si>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</si>
  <si>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</si>
  <si>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</si>
  <si>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</si>
  <si>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</si>
  <si>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</si>
  <si>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</si>
  <si>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</si>
  <si>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</si>
  <si>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</si>
  <si>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</si>
  <si>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</si>
  <si>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</si>
  <si>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</si>
  <si>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</si>
  <si>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</si>
  <si>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</si>
  <si>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</si>
  <si>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</si>
  <si>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</si>
  <si>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</si>
  <si>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</si>
  <si>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</si>
  <si>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</si>
  <si>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</si>
  <si>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</si>
  <si>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</si>
  <si>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</si>
  <si>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</si>
  <si>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</si>
  <si>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</si>
  <si>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</si>
  <si>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</si>
  <si>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</si>
  <si>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</si>
  <si>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</si>
  <si>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</si>
  <si>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</si>
  <si>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</si>
  <si>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</si>
  <si>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</si>
  <si>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</si>
  <si>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</si>
  <si>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</si>
  <si>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</si>
  <si>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</si>
  <si>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</si>
  <si>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</si>
  <si>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</si>
  <si>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</si>
  <si>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</si>
  <si>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</si>
  <si>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</si>
  <si>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</si>
  <si>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</si>
  <si>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</si>
  <si>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</si>
  <si>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</si>
  <si>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</si>
  <si>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</si>
  <si>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</si>
  <si>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</si>
  <si>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</si>
  <si>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</si>
  <si>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</si>
  <si>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</si>
  <si>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</si>
  <si>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</si>
  <si>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</si>
  <si>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</si>
  <si>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</si>
  <si>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</si>
  <si>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</si>
  <si>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</si>
  <si>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</si>
  <si>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</si>
  <si>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</si>
  <si>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</si>
  <si>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</si>
  <si>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</si>
  <si>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</si>
  <si>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</si>
  <si>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</si>
  <si>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</si>
  <si>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</si>
  <si>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</si>
  <si>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</si>
  <si>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</si>
  <si>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</si>
  <si>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</si>
  <si>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</si>
  <si>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</si>
  <si>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</si>
  <si>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</si>
  <si>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</si>
  <si>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</si>
  <si>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</si>
  <si>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</si>
  <si>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</si>
  <si>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</si>
  <si>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</si>
  <si>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</si>
  <si>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</si>
  <si>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</si>
  <si>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</si>
  <si>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</si>
  <si>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</si>
  <si>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</si>
  <si>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</si>
  <si>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</si>
  <si>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</si>
  <si>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</si>
  <si>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</si>
  <si>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</si>
  <si>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</si>
  <si>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</si>
  <si>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</si>
  <si>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</si>
  <si>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</si>
  <si>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</si>
  <si>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</si>
  <si>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</si>
  <si>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</si>
  <si>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</si>
  <si>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</si>
  <si>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</si>
  <si>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</si>
  <si>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</si>
  <si>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</si>
  <si>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</si>
  <si>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</si>
  <si>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</si>
  <si>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</si>
  <si>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</si>
  <si>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</si>
  <si>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</si>
  <si>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</si>
  <si>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</si>
  <si>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</si>
  <si>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</si>
  <si>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</si>
  <si>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</si>
  <si>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</si>
  <si>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</si>
  <si>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</si>
  <si>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</si>
  <si>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</si>
  <si>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</si>
  <si>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</si>
  <si>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</si>
  <si>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</si>
  <si>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</si>
  <si>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</si>
  <si>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</si>
  <si>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</si>
  <si>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</si>
  <si>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</si>
  <si>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</si>
  <si>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</si>
  <si>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</si>
  <si>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</si>
  <si>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</si>
  <si>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</si>
  <si>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</si>
  <si>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</si>
  <si>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</si>
  <si>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</si>
  <si>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</si>
  <si>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</si>
  <si>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</si>
  <si>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</si>
  <si>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</si>
  <si>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</si>
  <si>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</si>
  <si>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</si>
  <si>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</si>
  <si>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</si>
  <si>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</si>
  <si>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</si>
  <si>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</si>
  <si>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</si>
  <si>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</si>
  <si>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</si>
  <si>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</si>
  <si>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</si>
  <si>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</si>
  <si>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</si>
  <si>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</si>
  <si>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</si>
  <si>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</si>
  <si>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</si>
  <si>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</si>
  <si>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</si>
  <si>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</si>
  <si>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</si>
  <si>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</si>
  <si>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</si>
  <si>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</si>
  <si>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</si>
  <si>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</si>
  <si>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</si>
  <si>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</si>
  <si>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</si>
  <si>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</si>
  <si>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</si>
  <si>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</si>
  <si>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</si>
  <si>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</si>
  <si>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</si>
  <si>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</si>
  <si>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</si>
  <si>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</si>
  <si>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</si>
  <si>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</si>
  <si>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</si>
  <si>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</si>
  <si>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</si>
  <si>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</si>
  <si>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</si>
  <si>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</si>
  <si>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</si>
  <si>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</si>
  <si>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</si>
  <si>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</si>
  <si>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</si>
  <si>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</si>
  <si>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</si>
  <si>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</si>
  <si>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</si>
  <si>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</si>
  <si>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</si>
  <si>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</si>
  <si>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</si>
  <si>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</si>
  <si>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</si>
  <si>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</si>
  <si>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</si>
  <si>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</si>
  <si>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</si>
  <si>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</si>
  <si>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</si>
  <si>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</si>
  <si>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</si>
  <si>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</si>
  <si>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</si>
  <si>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</si>
  <si>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</si>
  <si>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</si>
  <si>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</si>
  <si>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</si>
  <si>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</si>
  <si>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</si>
  <si>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</si>
  <si>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</si>
  <si>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</si>
  <si>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</si>
  <si>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</si>
  <si>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</si>
  <si>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</si>
  <si>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</si>
  <si>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</si>
  <si>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</si>
  <si>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</si>
  <si>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</si>
  <si>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</si>
  <si>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</si>
  <si>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</si>
  <si>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</si>
  <si>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</si>
  <si>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</si>
  <si>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</si>
  <si>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</si>
  <si>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</si>
  <si>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</si>
  <si>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</si>
  <si>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</si>
  <si>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</si>
  <si>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</si>
  <si>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</si>
  <si>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</si>
  <si>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</si>
  <si>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</si>
  <si>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</si>
  <si>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</si>
  <si>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</si>
  <si>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</si>
  <si>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</si>
  <si>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</si>
  <si>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</si>
  <si>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</si>
  <si>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</si>
  <si>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</si>
  <si>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</si>
  <si>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</si>
  <si>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</si>
  <si>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</si>
  <si>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</si>
  <si>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</si>
  <si>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</si>
  <si>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</si>
  <si>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</si>
  <si>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</si>
  <si>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</si>
  <si>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</si>
  <si>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</si>
  <si>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</si>
  <si>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</si>
  <si>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</si>
  <si>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</si>
  <si>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</si>
  <si>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</si>
  <si>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</si>
  <si>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</si>
  <si>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</si>
  <si>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</si>
  <si>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</si>
  <si>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</si>
  <si>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</si>
  <si>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</si>
  <si>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</si>
  <si>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</si>
  <si>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</si>
  <si>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</si>
  <si>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</si>
  <si>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</si>
  <si>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</si>
  <si>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</si>
  <si>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</si>
  <si>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</si>
  <si>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</si>
  <si>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</si>
  <si>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</si>
  <si>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</si>
  <si>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</si>
  <si>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</si>
  <si>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</si>
  <si>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</si>
  <si>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</si>
  <si>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</si>
  <si>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</si>
  <si>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</si>
  <si>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</si>
  <si>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</si>
  <si>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</si>
  <si>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</si>
  <si>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</si>
  <si>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</si>
  <si>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</si>
  <si>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</si>
  <si>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</si>
  <si>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</si>
  <si>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</si>
  <si>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</si>
  <si>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</si>
  <si>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</si>
  <si>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</si>
  <si>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</si>
  <si>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</si>
  <si>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</si>
  <si>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</si>
  <si>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</si>
  <si>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</si>
  <si>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</si>
  <si>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</si>
  <si>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</si>
  <si>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</si>
  <si>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</si>
  <si>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</si>
  <si>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</si>
  <si>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</si>
  <si>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</si>
  <si>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</si>
  <si>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</si>
  <si>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</si>
  <si>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</si>
  <si>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</si>
  <si>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</si>
  <si>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</si>
  <si>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</si>
  <si>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</si>
  <si>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</si>
  <si>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</si>
  <si>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</si>
  <si>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</si>
  <si>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</si>
  <si>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</si>
  <si>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</si>
  <si>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</si>
  <si>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</si>
  <si>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</si>
  <si>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</si>
  <si>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</si>
  <si>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</si>
  <si>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</si>
  <si>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</si>
  <si>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</si>
  <si>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</si>
  <si>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</si>
  <si>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</si>
  <si>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</si>
  <si>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</si>
  <si>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</si>
  <si>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</si>
  <si>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</si>
  <si>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</si>
  <si>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</si>
  <si>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</si>
  <si>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</si>
  <si>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</si>
  <si>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</si>
  <si>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</si>
  <si>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</si>
  <si>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</si>
  <si>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</si>
  <si>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</si>
  <si>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</si>
  <si>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</si>
  <si>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</si>
  <si>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</si>
  <si>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</si>
  <si>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</si>
  <si>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</si>
  <si>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</si>
  <si>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</si>
  <si>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</si>
  <si>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</si>
  <si>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</si>
  <si>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</si>
  <si>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</si>
  <si>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</si>
  <si>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</si>
  <si>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</si>
  <si>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</si>
  <si>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</si>
  <si>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</si>
  <si>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</si>
  <si>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</si>
  <si>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</si>
  <si>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</si>
  <si>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</si>
  <si>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</si>
  <si>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</si>
  <si>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</si>
  <si>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</si>
  <si>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</si>
  <si>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</si>
  <si>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</si>
  <si>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</si>
  <si>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</si>
  <si>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</si>
  <si>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</si>
  <si>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</si>
  <si>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</si>
  <si>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</si>
  <si>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</si>
  <si>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</si>
  <si>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</si>
  <si>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</si>
  <si>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</si>
  <si>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</si>
  <si>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</si>
  <si>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</si>
  <si>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</si>
  <si>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</si>
  <si>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</si>
  <si>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</si>
  <si>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</si>
  <si>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</si>
  <si>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</si>
  <si>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</si>
  <si>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</si>
  <si>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</si>
  <si>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</si>
  <si>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</si>
  <si>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</si>
  <si>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</si>
  <si>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</si>
  <si>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</si>
  <si>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</si>
  <si>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</si>
  <si>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</si>
  <si>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</si>
  <si>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</si>
  <si>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</si>
  <si>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</si>
  <si>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</si>
  <si>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</si>
  <si>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</si>
  <si>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</si>
  <si>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</si>
  <si>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</si>
  <si>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</si>
  <si>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</si>
  <si>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</si>
  <si>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</si>
  <si>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</si>
  <si>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</si>
  <si>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</si>
  <si>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</si>
  <si>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</si>
  <si>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</si>
  <si>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</si>
  <si>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</si>
  <si>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</si>
  <si>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</si>
  <si>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</si>
  <si>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</si>
  <si>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</si>
  <si>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</si>
  <si>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</si>
  <si>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</si>
  <si>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</si>
  <si>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</si>
  <si>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</si>
  <si>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</si>
  <si>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</si>
  <si>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</si>
  <si>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</si>
  <si>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</si>
  <si>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</si>
  <si>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</si>
  <si>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</si>
  <si>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</si>
  <si>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</si>
  <si>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</si>
  <si>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</si>
  <si>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</si>
  <si>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</si>
  <si>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</si>
  <si>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</si>
  <si>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</si>
  <si>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</si>
  <si>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</si>
  <si>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</si>
  <si>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</si>
  <si>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</si>
  <si>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</si>
  <si>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</si>
  <si>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</si>
  <si>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</si>
  <si>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</si>
  <si>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</si>
  <si>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</si>
  <si>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</si>
  <si>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</si>
  <si>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</si>
  <si>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</si>
  <si>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</si>
  <si>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</si>
  <si>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</si>
  <si>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</si>
  <si>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</si>
  <si>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</si>
  <si>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</si>
  <si>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</si>
  <si>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</si>
  <si>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</si>
  <si>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</si>
  <si>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</si>
  <si>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</si>
  <si>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</si>
  <si>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</si>
  <si>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</si>
  <si>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</si>
  <si>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</si>
  <si>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</si>
  <si>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</si>
  <si>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</si>
  <si>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</si>
  <si>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</si>
  <si>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</si>
  <si>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</si>
  <si>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</si>
  <si>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</si>
  <si>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</si>
  <si>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</si>
  <si>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</si>
  <si>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</si>
  <si>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</si>
  <si>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</si>
  <si>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</si>
  <si>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</si>
  <si>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</si>
  <si>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</si>
  <si>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</si>
  <si>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</si>
  <si>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</si>
  <si>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</si>
  <si>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</si>
  <si>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</si>
  <si>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</si>
  <si>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</si>
  <si>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</si>
  <si>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</si>
  <si>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</si>
  <si>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</si>
  <si>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</si>
  <si>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</si>
  <si>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</si>
  <si>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</si>
  <si>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</si>
  <si>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</si>
  <si>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</si>
  <si>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</si>
  <si>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</si>
  <si>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</si>
  <si>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</si>
  <si>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</si>
  <si>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</si>
  <si>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</si>
  <si>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</si>
  <si>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</si>
  <si>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</si>
  <si>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</si>
  <si>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</si>
  <si>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</si>
  <si>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</si>
  <si>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</si>
  <si>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</si>
  <si>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</si>
  <si>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</si>
  <si>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</si>
  <si>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</si>
  <si>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</si>
  <si>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</si>
  <si>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</si>
  <si>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</si>
  <si>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</si>
  <si>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</si>
  <si>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</si>
  <si>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</si>
  <si>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</si>
  <si>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</si>
  <si>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</si>
  <si>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</si>
  <si>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</si>
  <si>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</si>
  <si>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</si>
  <si>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</si>
  <si>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</si>
  <si>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</si>
  <si>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</si>
  <si>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</si>
  <si>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</si>
  <si>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</si>
  <si>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</si>
  <si>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</si>
  <si>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</si>
  <si>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</si>
  <si>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</si>
  <si>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</si>
  <si>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</si>
  <si>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</si>
  <si>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</si>
  <si>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</si>
  <si>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</si>
  <si>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</si>
  <si>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</si>
  <si>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</si>
  <si>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</si>
  <si>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</si>
  <si>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</si>
  <si>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</si>
  <si>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</si>
  <si>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</si>
  <si>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</si>
  <si>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</si>
  <si>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</si>
  <si>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</si>
  <si>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</si>
  <si>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</si>
  <si>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</si>
  <si>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</si>
  <si>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</si>
  <si>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</si>
  <si>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</si>
  <si>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</si>
  <si>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</si>
  <si>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</si>
  <si>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</si>
  <si>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</si>
  <si>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</si>
  <si>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</si>
  <si>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</si>
  <si>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</si>
  <si>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</si>
  <si>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</si>
  <si>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</si>
  <si>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</si>
  <si>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</si>
  <si>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</si>
  <si>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</si>
  <si>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</si>
  <si>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</si>
  <si>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</si>
  <si>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</si>
  <si>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</si>
  <si>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</si>
  <si>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</si>
  <si>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</si>
  <si>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</si>
  <si>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</si>
  <si>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</si>
  <si>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</si>
  <si>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</si>
  <si>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</si>
  <si>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</si>
  <si>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</si>
  <si>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</si>
  <si>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</si>
  <si>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</si>
  <si>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</si>
  <si>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</si>
  <si>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</si>
  <si>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</si>
  <si>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</si>
  <si>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</si>
  <si>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</si>
  <si>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</si>
  <si>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</si>
  <si>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</si>
  <si>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</si>
  <si>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</si>
  <si>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</si>
  <si>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</si>
  <si>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</si>
  <si>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</si>
  <si>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</si>
  <si>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</si>
  <si>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</si>
  <si>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</si>
  <si>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</si>
  <si>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</si>
  <si>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</si>
  <si>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</si>
  <si>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</si>
  <si>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</si>
  <si>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</si>
  <si>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</si>
  <si>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</si>
  <si>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</si>
  <si>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</si>
  <si>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</si>
  <si>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</si>
  <si>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</si>
  <si>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</si>
  <si>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</si>
  <si>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</si>
  <si>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</si>
  <si>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</si>
  <si>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</si>
  <si>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</si>
  <si>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</si>
  <si>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</si>
  <si>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</si>
  <si>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</si>
  <si>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</si>
  <si>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</si>
  <si>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</si>
  <si>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</si>
  <si>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</si>
  <si>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</si>
  <si>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</si>
  <si>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</si>
  <si>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</si>
  <si>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</si>
  <si>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</si>
  <si>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</si>
  <si>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</si>
  <si>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</si>
  <si>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</si>
  <si>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</si>
  <si>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</si>
  <si>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</si>
  <si>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</si>
  <si>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</si>
  <si>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</si>
  <si>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</si>
  <si>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</si>
  <si>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</si>
  <si>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</si>
  <si>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</si>
  <si>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</si>
  <si>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</si>
  <si>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</si>
  <si>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</si>
  <si>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</si>
  <si>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</si>
  <si>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</si>
  <si>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</si>
  <si>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</si>
  <si>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</si>
  <si>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</si>
  <si>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</si>
  <si>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</si>
  <si>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</si>
  <si>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</si>
  <si>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</si>
  <si>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</si>
  <si>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</si>
  <si>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</si>
  <si>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</si>
  <si>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</si>
  <si>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</si>
  <si>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</si>
  <si>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</si>
  <si>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</si>
  <si>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</si>
  <si>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</si>
  <si>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</si>
  <si>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</si>
  <si>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</si>
  <si>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</si>
  <si>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</si>
  <si>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</si>
  <si>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</si>
  <si>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</si>
  <si>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</si>
  <si>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</si>
  <si>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</si>
  <si>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</si>
  <si>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</si>
  <si>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</si>
  <si>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</si>
  <si>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</si>
  <si>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</si>
  <si>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</si>
  <si>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</si>
  <si>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</si>
  <si>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</si>
  <si>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</si>
  <si>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</si>
  <si>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</si>
  <si>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</si>
  <si>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</si>
  <si>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</si>
  <si>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</si>
  <si>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</si>
  <si>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</si>
  <si>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</si>
  <si>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</si>
  <si>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</si>
  <si>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</si>
  <si>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</si>
  <si>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</si>
  <si>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</si>
  <si>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</si>
  <si>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</si>
  <si>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</si>
  <si>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</si>
  <si>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</si>
  <si>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</si>
  <si>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</si>
  <si>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</si>
  <si>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</si>
  <si>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</si>
  <si>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</si>
  <si>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</si>
  <si>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</si>
  <si>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</si>
  <si>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</si>
  <si>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</si>
  <si>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</si>
  <si>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</si>
  <si>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</si>
  <si>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</si>
  <si>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</si>
  <si>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</si>
  <si>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</si>
  <si>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</si>
  <si>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</si>
  <si>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</si>
  <si>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</si>
  <si>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</si>
  <si>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</si>
  <si>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</si>
  <si>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</si>
  <si>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</si>
  <si>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</si>
  <si>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</si>
  <si>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</si>
  <si>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</si>
  <si>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</si>
  <si>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</si>
  <si>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</si>
  <si>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</si>
  <si>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</si>
  <si>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</si>
  <si>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</si>
  <si>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</si>
  <si>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</si>
  <si>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</si>
  <si>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</si>
  <si>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</si>
  <si>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</si>
  <si>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</si>
  <si>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</si>
  <si>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</si>
  <si>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</si>
  <si>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</si>
  <si>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</si>
  <si>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</si>
  <si>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</si>
  <si>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</si>
  <si>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</si>
  <si>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</si>
  <si>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</si>
  <si>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</si>
  <si>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</si>
  <si>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</si>
  <si>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</si>
  <si>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</si>
  <si>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</si>
  <si>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</si>
  <si>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</si>
  <si>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</si>
  <si>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</si>
  <si>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</si>
  <si>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</si>
  <si>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</si>
  <si>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</si>
  <si>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</si>
  <si>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</si>
  <si>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</si>
  <si>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</si>
  <si>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</si>
  <si>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</si>
  <si>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</si>
  <si>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</si>
  <si>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</si>
  <si>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</si>
  <si>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</si>
  <si>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</si>
  <si>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</si>
  <si>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</si>
  <si>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</si>
  <si>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</si>
  <si>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</si>
  <si>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</si>
  <si>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</si>
  <si>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</si>
  <si>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</si>
  <si>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</si>
  <si>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</si>
  <si>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</si>
  <si>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</si>
  <si>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</si>
  <si>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</si>
  <si>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</si>
  <si>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</si>
  <si>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</si>
  <si>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</si>
  <si>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</si>
  <si>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</si>
  <si>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</si>
  <si>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</si>
  <si>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</si>
  <si>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</si>
  <si>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</si>
  <si>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</si>
  <si>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</si>
  <si>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</si>
  <si>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</si>
  <si>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</si>
  <si>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</si>
  <si>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</si>
  <si>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</si>
  <si>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</si>
  <si>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</si>
  <si>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</si>
  <si>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</si>
  <si>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</si>
  <si>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</si>
  <si>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</si>
  <si>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</si>
  <si>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</si>
  <si>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</si>
  <si>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</si>
  <si>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</si>
  <si>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</si>
  <si>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</si>
  <si>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</si>
  <si>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</si>
  <si>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</si>
  <si>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</si>
  <si>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</si>
  <si>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</si>
  <si>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</si>
  <si>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</si>
  <si>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</si>
  <si>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</si>
  <si>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</si>
  <si>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</si>
  <si>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</si>
  <si>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</si>
  <si>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</si>
  <si>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</si>
  <si>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</si>
  <si>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</si>
  <si>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</si>
  <si>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</si>
  <si>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</si>
  <si>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</si>
  <si>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</si>
  <si>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</si>
  <si>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</si>
  <si>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</si>
  <si>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</si>
  <si>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</si>
  <si>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</si>
  <si>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</si>
  <si>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</si>
  <si>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</si>
  <si>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</si>
  <si>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</si>
  <si>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</si>
  <si>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</si>
  <si>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</si>
  <si>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</si>
  <si>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</si>
  <si>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</si>
  <si>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</si>
  <si>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</si>
  <si>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</si>
  <si>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</si>
  <si>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</si>
  <si>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</si>
  <si>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</si>
  <si>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</si>
  <si>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</si>
  <si>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</si>
  <si>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</si>
  <si>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</si>
  <si>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</si>
  <si>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</si>
  <si>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</si>
  <si>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</si>
  <si>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</si>
  <si>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</si>
  <si>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</si>
  <si>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</si>
  <si>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</si>
  <si>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</si>
  <si>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</si>
  <si>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</si>
  <si>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</si>
  <si>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</si>
  <si>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</si>
  <si>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</si>
  <si>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</si>
  <si>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</si>
  <si>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</si>
  <si>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</si>
  <si>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</si>
  <si>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</si>
  <si>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</si>
  <si>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</si>
  <si>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</si>
  <si>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</si>
  <si>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</si>
  <si>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</si>
  <si>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</si>
  <si>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</si>
  <si>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</si>
  <si>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</si>
  <si>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</si>
  <si>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</si>
  <si>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</si>
  <si>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</si>
  <si>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</si>
  <si>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</si>
  <si>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</si>
  <si>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</si>
  <si>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</si>
  <si>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</si>
  <si>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</si>
  <si>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</si>
  <si>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</si>
  <si>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</si>
  <si>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</si>
  <si>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</si>
  <si>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</si>
  <si>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</si>
  <si>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</si>
  <si>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</si>
  <si>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</si>
  <si>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</si>
  <si>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</si>
  <si>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</si>
  <si>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</si>
  <si>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</si>
  <si>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</si>
  <si>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</si>
  <si>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</si>
  <si>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</si>
  <si>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</si>
  <si>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</si>
  <si>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</si>
  <si>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</si>
  <si>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</si>
  <si>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</si>
  <si>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</si>
  <si>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</si>
  <si>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</si>
  <si>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</si>
  <si>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</si>
  <si>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</si>
  <si>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</si>
  <si>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</si>
  <si>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</si>
  <si>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</si>
  <si>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</si>
  <si>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</si>
  <si>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</si>
  <si>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</si>
  <si>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</si>
  <si>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</si>
  <si>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</si>
  <si>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</si>
  <si>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</si>
  <si>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</si>
  <si>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</si>
  <si>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</si>
  <si>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</si>
  <si>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</si>
  <si>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</si>
  <si>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</si>
  <si>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</si>
  <si>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</si>
  <si>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</si>
  <si>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</si>
  <si>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</si>
  <si>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</si>
  <si>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</si>
  <si>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</si>
  <si>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</si>
  <si>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</si>
  <si>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</si>
  <si>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</si>
  <si>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</si>
  <si>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</si>
  <si>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</si>
  <si>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</si>
  <si>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</si>
  <si>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</si>
  <si>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</si>
  <si>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</si>
  <si>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</si>
  <si>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</si>
  <si>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</si>
  <si>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</si>
  <si>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</si>
  <si>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</si>
  <si>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</si>
  <si>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</si>
  <si>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</si>
  <si>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</si>
  <si>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</si>
  <si>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</si>
  <si>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</si>
  <si>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</si>
  <si>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</si>
  <si>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</si>
  <si>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</si>
  <si>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</si>
  <si>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</si>
  <si>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</si>
  <si>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</si>
  <si>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</si>
  <si>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</si>
  <si>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</si>
  <si>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</si>
  <si>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</si>
  <si>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</si>
  <si>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</si>
  <si>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</si>
  <si>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</si>
  <si>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</si>
  <si>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</si>
  <si>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</si>
  <si>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</si>
  <si>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</si>
  <si>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</si>
  <si>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</si>
  <si>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</si>
  <si>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</si>
  <si>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</si>
  <si>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</si>
  <si>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</si>
  <si>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</si>
  <si>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</si>
  <si>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</si>
  <si>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</si>
  <si>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</si>
  <si>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</si>
  <si>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</si>
  <si>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</si>
  <si>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</si>
  <si>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</si>
  <si>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</si>
  <si>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</si>
  <si>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</si>
  <si>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</si>
  <si>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</si>
  <si>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</si>
  <si>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</si>
  <si>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</si>
  <si>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</si>
  <si>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</si>
  <si>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</si>
  <si>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</si>
  <si>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</si>
  <si>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</si>
  <si>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</si>
  <si>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</si>
  <si>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</si>
  <si>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</si>
  <si>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</si>
  <si>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</si>
  <si>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</si>
  <si>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</si>
  <si>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</si>
  <si>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</si>
  <si>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</si>
  <si>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</si>
  <si>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</si>
  <si>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</si>
  <si>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</si>
  <si>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</si>
  <si>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</si>
  <si>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</si>
  <si>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</si>
  <si>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</si>
  <si>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</si>
  <si>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</si>
  <si>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</si>
  <si>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</si>
  <si>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</si>
  <si>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</si>
  <si>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</si>
  <si>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</si>
  <si>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</si>
  <si>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</si>
  <si>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</si>
  <si>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</si>
  <si>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</si>
  <si>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</si>
  <si>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</si>
  <si>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</si>
  <si>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</si>
  <si>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</si>
  <si>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</si>
  <si>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</si>
  <si>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</si>
  <si>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</si>
  <si>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</si>
  <si>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</si>
  <si>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</si>
  <si>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</si>
  <si>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</si>
  <si>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</si>
  <si>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</si>
  <si>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</si>
  <si>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</si>
  <si>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</si>
  <si>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</si>
  <si>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</si>
  <si>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</si>
  <si>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</si>
  <si>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</si>
  <si>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</si>
  <si>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</si>
  <si>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</si>
  <si>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</si>
  <si>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</si>
  <si>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</si>
  <si>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</si>
  <si>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</si>
  <si>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</si>
  <si>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</si>
  <si>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</si>
  <si>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</si>
  <si>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</si>
  <si>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</si>
  <si>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</si>
  <si>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</si>
  <si>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</si>
  <si>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</si>
  <si>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</si>
  <si>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</si>
  <si>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</si>
  <si>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</si>
  <si>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</si>
  <si>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</si>
  <si>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</si>
  <si>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</si>
  <si>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</si>
  <si>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</si>
  <si>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</si>
  <si>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</si>
  <si>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</si>
  <si>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</si>
  <si>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</si>
  <si>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</si>
  <si>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</si>
  <si>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</si>
  <si>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</si>
  <si>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</si>
  <si>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</si>
  <si>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</si>
  <si>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</si>
  <si>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</si>
  <si>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</si>
  <si>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</si>
  <si>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</si>
  <si>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</si>
  <si>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</si>
  <si>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</si>
  <si>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</si>
  <si>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</si>
  <si>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</si>
  <si>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</si>
  <si>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</si>
  <si>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</si>
  <si>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</si>
  <si>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</si>
  <si>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</si>
  <si>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</si>
  <si>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</si>
  <si>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</si>
  <si>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</si>
  <si>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</si>
  <si>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</si>
  <si>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</si>
  <si>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</si>
  <si>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</si>
  <si>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</si>
  <si>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</si>
  <si>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</si>
  <si>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</si>
  <si>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</si>
  <si>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</si>
  <si>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</si>
  <si>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</si>
  <si>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</si>
  <si>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</si>
  <si>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</si>
  <si>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</si>
  <si>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</si>
  <si>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</si>
  <si>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</si>
  <si>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</si>
  <si>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</si>
  <si>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</si>
  <si>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</si>
  <si>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</si>
  <si>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</si>
  <si>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</si>
  <si>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</si>
  <si>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</si>
  <si>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</si>
  <si>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</si>
  <si>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</si>
  <si>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</si>
  <si>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</si>
  <si>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</si>
  <si>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</si>
  <si>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</si>
  <si>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</si>
  <si>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</si>
  <si>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</si>
  <si>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</si>
  <si>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</si>
  <si>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</si>
  <si>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</si>
  <si>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</si>
  <si>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</si>
  <si>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</si>
  <si>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</si>
  <si>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</si>
  <si>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</si>
  <si>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</si>
  <si>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</si>
  <si>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</si>
  <si>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</si>
  <si>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</si>
  <si>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</si>
  <si>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</si>
  <si>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</si>
  <si>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</si>
  <si>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</si>
  <si>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</si>
  <si>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</si>
  <si>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</si>
  <si>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</si>
  <si>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</si>
  <si>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</si>
  <si>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</si>
  <si>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</si>
  <si>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</si>
  <si>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</si>
  <si>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</si>
  <si>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</si>
  <si>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</si>
  <si>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</si>
  <si>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</si>
  <si>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</si>
  <si>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</si>
  <si>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</si>
  <si>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</si>
  <si>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</si>
  <si>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</si>
  <si>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</si>
  <si>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</si>
  <si>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</si>
  <si>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</si>
  <si>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</si>
  <si>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</si>
  <si>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</si>
  <si>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</si>
  <si>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</si>
  <si>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</si>
  <si>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</si>
  <si>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</si>
  <si>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</si>
  <si>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</si>
  <si>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</si>
  <si>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</si>
  <si>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</si>
  <si>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</si>
  <si>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</si>
  <si>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</si>
  <si>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</si>
  <si>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</si>
  <si>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</si>
  <si>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</si>
  <si>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</si>
  <si>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</si>
  <si>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</si>
  <si>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</si>
  <si>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</si>
  <si>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</si>
  <si>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</si>
  <si>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</si>
  <si>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</si>
  <si>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</si>
  <si>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</si>
  <si>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</si>
  <si>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</si>
  <si>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</si>
  <si>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</si>
  <si>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</si>
  <si>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</si>
  <si>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</si>
  <si>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</si>
  <si>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</si>
  <si>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</si>
  <si>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</si>
  <si>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</si>
  <si>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</si>
  <si>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</si>
  <si>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</si>
  <si>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</si>
  <si>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</si>
  <si>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</si>
  <si>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</si>
  <si>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</si>
  <si>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</si>
  <si>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</si>
  <si>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</si>
  <si>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</si>
  <si>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</si>
  <si>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</si>
  <si>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</si>
  <si>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</si>
  <si>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</si>
  <si>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</si>
  <si>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</si>
  <si>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</si>
  <si>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</si>
  <si>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</si>
  <si>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</si>
  <si>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</si>
  <si>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</si>
  <si>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</si>
  <si>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</si>
  <si>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</si>
  <si>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</si>
  <si>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</si>
  <si>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</si>
  <si>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</si>
  <si>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</si>
  <si>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</si>
  <si>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</si>
  <si>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</si>
  <si>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</si>
  <si>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</si>
  <si>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</si>
  <si>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</si>
  <si>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</si>
  <si>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</si>
  <si>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</si>
  <si>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</si>
  <si>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</si>
  <si>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</si>
  <si>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</si>
  <si>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</si>
  <si>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</si>
  <si>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</si>
  <si>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</si>
  <si>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</si>
  <si>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</si>
  <si>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</si>
  <si>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</si>
  <si>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</si>
  <si>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</si>
  <si>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</si>
  <si>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</si>
  <si>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</si>
  <si>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</si>
  <si>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</si>
  <si>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</si>
  <si>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</si>
  <si>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</si>
  <si>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</si>
  <si>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</si>
  <si>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</si>
  <si>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</si>
  <si>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</si>
  <si>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</si>
  <si>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</si>
  <si>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</si>
  <si>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</si>
  <si>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</si>
  <si>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</si>
  <si>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</si>
  <si>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</si>
  <si>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</si>
  <si>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</si>
  <si>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</si>
  <si>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</si>
  <si>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</si>
  <si>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</si>
  <si>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</si>
  <si>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</si>
  <si>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</si>
  <si>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</si>
  <si>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</si>
  <si>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</si>
  <si>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</si>
  <si>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</si>
  <si>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</si>
  <si>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</si>
  <si>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</si>
  <si>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</si>
  <si>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</si>
  <si>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</si>
  <si>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</si>
  <si>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</si>
  <si>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</si>
  <si>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</si>
  <si>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</si>
  <si>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</si>
  <si>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</si>
  <si>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</si>
  <si>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</si>
  <si>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</si>
  <si>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</si>
  <si>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</si>
  <si>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</si>
  <si>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</si>
  <si>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</si>
  <si>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</si>
  <si>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</si>
  <si>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</si>
  <si>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</si>
  <si>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</si>
  <si>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</si>
  <si>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</si>
  <si>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</si>
  <si>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</si>
  <si>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</si>
  <si>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</si>
  <si>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</si>
  <si>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</si>
  <si>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</si>
  <si>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</si>
  <si>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</si>
  <si>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</si>
  <si>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</si>
  <si>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</si>
  <si>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</si>
  <si>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</si>
  <si>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</si>
  <si>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</si>
  <si>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</si>
  <si>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</si>
  <si>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</si>
  <si>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</si>
  <si>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</si>
  <si>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</si>
  <si>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</si>
  <si>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</si>
  <si>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</si>
  <si>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</si>
  <si>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</si>
  <si>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</si>
  <si>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</si>
  <si>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</si>
  <si>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</si>
  <si>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</si>
  <si>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</si>
  <si>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</si>
  <si>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</si>
  <si>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</si>
  <si>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</si>
  <si>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</si>
  <si>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</si>
  <si>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</si>
  <si>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</si>
  <si>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</si>
  <si>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</si>
  <si>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</si>
  <si>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</si>
  <si>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</si>
  <si>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</si>
  <si>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</si>
  <si>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</si>
  <si>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</si>
  <si>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</si>
  <si>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</si>
  <si>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</si>
  <si>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</si>
  <si>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</si>
  <si>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</si>
  <si>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</si>
  <si>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</si>
  <si>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</si>
  <si>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</si>
  <si>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</si>
  <si>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</si>
  <si>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</si>
  <si>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</si>
  <si>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</si>
  <si>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</si>
  <si>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</si>
  <si>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</si>
  <si>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</si>
  <si>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</si>
  <si>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</si>
  <si>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</si>
  <si>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</si>
  <si>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</si>
  <si>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</si>
  <si>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</si>
  <si>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</si>
  <si>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</si>
  <si>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</si>
  <si>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</si>
  <si>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</si>
  <si>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</si>
  <si>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</si>
  <si>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</si>
  <si>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</si>
  <si>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</si>
  <si>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</si>
  <si>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</si>
  <si>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</si>
  <si>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</si>
  <si>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</si>
  <si>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</si>
  <si>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</si>
  <si>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</si>
  <si>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</si>
  <si>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</si>
  <si>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</si>
  <si>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</si>
  <si>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</si>
  <si>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</si>
  <si>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</si>
  <si>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</si>
  <si>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</si>
  <si>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</si>
  <si>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</si>
  <si>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</si>
  <si>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</si>
  <si>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</si>
  <si>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</si>
  <si>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</si>
  <si>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</si>
  <si>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</si>
  <si>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</si>
  <si>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</si>
  <si>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</si>
  <si>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</si>
  <si>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</si>
  <si>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</si>
  <si>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</si>
  <si>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</si>
  <si>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</si>
  <si>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</si>
  <si>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</si>
  <si>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</si>
  <si>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</si>
  <si>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</si>
  <si>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</si>
  <si>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</si>
  <si>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</si>
  <si>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</si>
  <si>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</si>
  <si>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</si>
  <si>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</si>
  <si>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</si>
  <si>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</si>
  <si>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</si>
  <si>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</si>
  <si>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</si>
  <si>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</si>
  <si>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</si>
  <si>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</si>
  <si>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</si>
  <si>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</si>
  <si>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</si>
  <si>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</si>
  <si>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</si>
  <si>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</si>
  <si>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</si>
  <si>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</si>
  <si>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</si>
  <si>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</si>
  <si>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</si>
  <si>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</si>
  <si>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</si>
  <si>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</si>
  <si>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</si>
  <si>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</si>
  <si>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</si>
  <si>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</si>
  <si>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</si>
  <si>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</si>
  <si>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</si>
  <si>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</si>
  <si>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</si>
  <si>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</si>
  <si>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</si>
  <si>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</si>
  <si>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</si>
  <si>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</si>
  <si>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</si>
  <si>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</si>
  <si>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</si>
  <si>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</si>
  <si>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</si>
  <si>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</si>
  <si>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</si>
  <si>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</si>
  <si>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</si>
  <si>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</si>
  <si>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</si>
  <si>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</si>
  <si>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</si>
  <si>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</si>
  <si>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</si>
  <si>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</si>
  <si>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</si>
  <si>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</si>
  <si>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</si>
  <si>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</si>
  <si>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</si>
  <si>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</si>
  <si>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</si>
  <si>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</si>
  <si>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</si>
  <si>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</si>
  <si>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</si>
  <si>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</si>
  <si>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</si>
  <si>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</si>
  <si>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</si>
  <si>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</si>
  <si>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</si>
  <si>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</si>
  <si>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</si>
  <si>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</si>
  <si>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</si>
  <si>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</si>
  <si>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</si>
  <si>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</si>
  <si>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</si>
  <si>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</si>
  <si>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</si>
  <si>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</si>
  <si>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</si>
  <si>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</si>
  <si>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</si>
  <si>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</si>
  <si>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</si>
  <si>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</si>
  <si>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</si>
  <si>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</si>
  <si>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</si>
  <si>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</si>
  <si>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</si>
  <si>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</si>
  <si>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</si>
  <si>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</si>
  <si>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</si>
  <si>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</si>
  <si>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</si>
  <si>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</si>
  <si>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</si>
  <si>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</si>
  <si>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</si>
  <si>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</si>
  <si>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</si>
  <si>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</si>
  <si>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</si>
  <si>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</si>
  <si>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</si>
  <si>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</si>
  <si>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</si>
  <si>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</si>
  <si>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</si>
  <si>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</si>
  <si>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</si>
  <si>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</si>
  <si>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</si>
  <si>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</si>
  <si>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</si>
  <si>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</si>
  <si>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</si>
  <si>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</si>
  <si>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</si>
  <si>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</si>
  <si>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</si>
  <si>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</si>
  <si>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</si>
  <si>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</si>
  <si>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</si>
  <si>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</si>
  <si>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</si>
  <si>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</si>
  <si>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</si>
  <si>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</si>
  <si>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</si>
  <si>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</si>
  <si>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</si>
  <si>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</si>
  <si>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</si>
  <si>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</si>
  <si>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</si>
  <si>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</si>
  <si>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</si>
  <si>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</si>
  <si>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</si>
  <si>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</si>
  <si>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</si>
  <si>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</si>
  <si>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</si>
  <si>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</si>
  <si>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</si>
  <si>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</si>
  <si>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</si>
  <si>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</si>
  <si>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</si>
  <si>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</si>
  <si>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</si>
  <si>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</si>
  <si>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</si>
  <si>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</si>
  <si>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</si>
  <si>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</si>
  <si>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</si>
  <si>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</si>
  <si>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</si>
  <si>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</si>
  <si>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</si>
  <si>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</si>
  <si>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</si>
  <si>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</si>
  <si>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</si>
  <si>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</si>
  <si>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</si>
  <si>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</si>
  <si>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</si>
  <si>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</si>
  <si>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</si>
  <si>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</si>
  <si>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</si>
  <si>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</si>
  <si>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</si>
  <si>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</si>
  <si>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</si>
  <si>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</si>
  <si>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</si>
  <si>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</si>
  <si>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</si>
  <si>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</si>
  <si>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</si>
  <si>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</si>
  <si>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</si>
  <si>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</si>
  <si>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</si>
  <si>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</si>
  <si>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</si>
  <si>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</si>
  <si>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</si>
  <si>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</si>
  <si>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</si>
  <si>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</si>
  <si>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</si>
  <si>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</si>
  <si>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</si>
  <si>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</si>
  <si>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</si>
  <si>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</si>
  <si>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</si>
  <si>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</si>
  <si>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</si>
  <si>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</si>
  <si>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</si>
  <si>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</si>
  <si>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</si>
  <si>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</si>
  <si>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</si>
  <si>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</si>
  <si>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</si>
  <si>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</si>
  <si>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</si>
  <si>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</si>
  <si>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</si>
  <si>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</si>
  <si>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</si>
  <si>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</si>
  <si>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</si>
  <si>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</si>
  <si>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</si>
  <si>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</si>
  <si>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</si>
  <si>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</si>
  <si>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</si>
  <si>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</si>
  <si>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</si>
  <si>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</si>
  <si>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</si>
  <si>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</si>
  <si>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</si>
  <si>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</si>
  <si>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</si>
  <si>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</si>
  <si>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</si>
  <si>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</si>
  <si>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</si>
  <si>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</si>
  <si>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</si>
  <si>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</si>
  <si>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</si>
  <si>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</si>
  <si>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</si>
  <si>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</si>
  <si>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</si>
  <si>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</si>
  <si>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</si>
  <si>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</si>
  <si>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</si>
  <si>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</si>
  <si>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</si>
  <si>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</si>
  <si>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</si>
  <si>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</si>
  <si>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</si>
  <si>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</si>
  <si>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</si>
  <si>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</si>
  <si>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</si>
  <si>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</si>
  <si>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</si>
  <si>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</si>
  <si>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</si>
  <si>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</si>
  <si>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</si>
  <si>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</si>
  <si>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</si>
  <si>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</si>
  <si>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</si>
  <si>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</si>
  <si>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</si>
  <si>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</si>
  <si>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</si>
  <si>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</si>
  <si>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</si>
  <si>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</si>
  <si>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</si>
  <si>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</si>
  <si>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</si>
  <si>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</si>
  <si>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</si>
  <si>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</si>
  <si>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</si>
  <si>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</si>
  <si>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</si>
  <si>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</si>
  <si>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</si>
  <si>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</si>
  <si>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</si>
  <si>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</si>
  <si>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</si>
  <si>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</si>
  <si>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</si>
  <si>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</si>
  <si>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</si>
  <si>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</si>
  <si>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</si>
  <si>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</si>
  <si>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</si>
  <si>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</si>
  <si>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</si>
  <si>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</si>
  <si>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</si>
  <si>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</si>
  <si>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</si>
  <si>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</si>
  <si>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</si>
  <si>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</si>
  <si>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</si>
  <si>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</si>
  <si>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</si>
  <si>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</si>
  <si>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</si>
  <si>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</si>
  <si>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</si>
  <si>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</si>
  <si>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</si>
  <si>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</si>
  <si>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</si>
  <si>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</si>
  <si>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</si>
  <si>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</si>
  <si>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</si>
  <si>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</si>
  <si>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</si>
  <si>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</si>
  <si>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</si>
  <si>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</si>
  <si>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</si>
  <si>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</si>
  <si>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</si>
  <si>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</si>
  <si>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</si>
  <si>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</si>
  <si>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</si>
  <si>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</si>
  <si>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</si>
  <si>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</si>
  <si>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</si>
  <si>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</si>
  <si>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</si>
  <si>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</si>
  <si>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</si>
  <si>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</si>
  <si>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</si>
  <si>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</si>
  <si>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</si>
  <si>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</si>
  <si>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</si>
  <si>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</si>
  <si>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</si>
  <si>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</si>
  <si>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</si>
  <si>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</si>
  <si>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</si>
  <si>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</si>
  <si>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</si>
  <si>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</si>
  <si>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</si>
  <si>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</si>
  <si>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</si>
  <si>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</si>
  <si>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</si>
  <si>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</si>
  <si>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</si>
  <si>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</si>
  <si>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</si>
  <si>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</si>
  <si>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</si>
  <si>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</si>
  <si>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</si>
  <si>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</si>
  <si>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</si>
  <si>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</si>
  <si>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</si>
  <si>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</si>
  <si>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</si>
  <si>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</si>
  <si>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</si>
  <si>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</si>
  <si>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</si>
  <si>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</si>
  <si>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</si>
  <si>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</si>
  <si>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</si>
  <si>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</si>
  <si>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</si>
  <si>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</si>
  <si>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</si>
  <si>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</si>
  <si>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</si>
  <si>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</si>
  <si>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</si>
  <si>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</si>
  <si>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</si>
  <si>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</si>
  <si>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</si>
  <si>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</si>
  <si>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</si>
  <si>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</si>
  <si>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</si>
  <si>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</si>
  <si>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</si>
  <si>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</si>
  <si>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</si>
  <si>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</si>
  <si>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</si>
  <si>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</si>
  <si>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</si>
  <si>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</si>
  <si>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</si>
  <si>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</si>
  <si>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</si>
  <si>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</si>
  <si>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</si>
  <si>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</si>
  <si>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</si>
  <si>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</si>
  <si>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</si>
  <si>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</si>
  <si>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</si>
  <si>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</si>
  <si>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</si>
  <si>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</si>
  <si>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</si>
  <si>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</si>
  <si>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</si>
  <si>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</si>
  <si>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</si>
  <si>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</si>
  <si>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</si>
  <si>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</si>
  <si>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</si>
  <si>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</si>
  <si>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</si>
  <si>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</si>
  <si>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</si>
  <si>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</si>
  <si>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</si>
  <si>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</si>
  <si>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</si>
  <si>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</si>
  <si>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</si>
  <si>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</si>
  <si>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</si>
  <si>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</si>
  <si>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</si>
  <si>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</si>
  <si>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</si>
  <si>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</si>
  <si>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</si>
  <si>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</si>
  <si>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</si>
  <si>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</si>
  <si>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</si>
  <si>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</si>
  <si>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</si>
  <si>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</si>
  <si>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</si>
  <si>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</si>
  <si>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</si>
  <si>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</si>
  <si>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</si>
  <si>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</si>
  <si>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</si>
  <si>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</si>
  <si>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</si>
  <si>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</si>
  <si>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</si>
  <si>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</si>
  <si>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</si>
  <si>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</si>
  <si>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</si>
  <si>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</si>
  <si>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</si>
  <si>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</si>
  <si>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</si>
  <si>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</si>
  <si>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</si>
  <si>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</si>
  <si>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</si>
  <si>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</si>
  <si>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</si>
  <si>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</si>
  <si>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</si>
  <si>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</si>
  <si>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</si>
  <si>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</si>
  <si>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</si>
  <si>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</si>
  <si>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</si>
  <si>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</si>
  <si>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</si>
  <si>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</si>
  <si>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</si>
  <si>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</si>
  <si>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</si>
  <si>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</si>
  <si>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</si>
  <si>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</si>
  <si>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</si>
  <si>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</si>
  <si>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</si>
  <si>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</si>
  <si>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</si>
  <si>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</si>
  <si>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</si>
  <si>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</si>
  <si>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</si>
  <si>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</si>
  <si>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</si>
  <si>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</si>
  <si>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</si>
  <si>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</si>
  <si>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</si>
  <si>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</si>
  <si>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</si>
  <si>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</si>
  <si>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</si>
  <si>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</si>
  <si>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</si>
  <si>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</si>
  <si>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</si>
  <si>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</si>
  <si>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</si>
  <si>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</si>
  <si>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</si>
  <si>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</si>
  <si>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</si>
  <si>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</si>
  <si>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</si>
  <si>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</si>
  <si>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</si>
  <si>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</si>
  <si>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</si>
  <si>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</si>
  <si>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</si>
  <si>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</si>
  <si>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</si>
  <si>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</si>
  <si>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</si>
  <si>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</si>
  <si>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</si>
  <si>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</si>
  <si>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</si>
  <si>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</si>
  <si>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</si>
  <si>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</si>
  <si>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</si>
  <si>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</si>
  <si>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</si>
  <si>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</si>
  <si>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</si>
  <si>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</si>
  <si>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</si>
  <si>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</si>
  <si>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</si>
  <si>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</si>
  <si>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</si>
  <si>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</si>
  <si>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</si>
  <si>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</si>
  <si>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</si>
  <si>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</si>
  <si>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</si>
  <si>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</si>
  <si>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</si>
  <si>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</si>
  <si>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</si>
  <si>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</si>
  <si>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</si>
  <si>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</si>
  <si>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</si>
  <si>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</si>
  <si>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</si>
  <si>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</si>
  <si>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</si>
  <si>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</si>
  <si>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</si>
  <si>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</si>
  <si>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</si>
  <si>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</si>
  <si>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</si>
  <si>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</si>
  <si>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</si>
  <si>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</si>
  <si>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</si>
  <si>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</si>
  <si>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</si>
  <si>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</si>
  <si>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</si>
  <si>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</si>
  <si>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</si>
  <si>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</si>
  <si>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</si>
  <si>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</si>
  <si>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</si>
  <si>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</si>
  <si>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</si>
  <si>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</si>
  <si>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</si>
  <si>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</si>
  <si>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</si>
  <si>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</si>
  <si>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</si>
  <si>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</si>
  <si>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</si>
  <si>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</si>
  <si>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</si>
  <si>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</si>
  <si>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</si>
  <si>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</si>
  <si>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</si>
  <si>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</si>
  <si>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</si>
  <si>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</si>
  <si>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</si>
  <si>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</si>
  <si>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</si>
  <si>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</si>
  <si>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</si>
  <si>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</si>
  <si>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</si>
  <si>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</si>
  <si>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</si>
  <si>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</si>
  <si>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</si>
  <si>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</si>
  <si>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</si>
  <si>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</si>
  <si>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</si>
  <si>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</si>
  <si>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</si>
  <si>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</si>
  <si>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</si>
  <si>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</si>
  <si>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</si>
  <si>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</si>
  <si>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</si>
  <si>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</si>
  <si>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</si>
  <si>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</si>
  <si>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</si>
  <si>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</si>
  <si>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</si>
  <si>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</si>
  <si>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</si>
  <si>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</si>
  <si>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</si>
  <si>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</si>
  <si>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</si>
  <si>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</si>
  <si>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</si>
  <si>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</si>
  <si>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</si>
  <si>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</si>
  <si>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</si>
  <si>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</si>
  <si>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</si>
  <si>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</si>
  <si>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</si>
  <si>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</si>
  <si>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</si>
  <si>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</si>
  <si>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</si>
  <si>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</si>
  <si>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</si>
  <si>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</si>
  <si>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</si>
  <si>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</si>
  <si>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</si>
  <si>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</si>
  <si>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</si>
  <si>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</si>
  <si>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</si>
  <si>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</si>
  <si>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</si>
  <si>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</si>
  <si>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</si>
  <si>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</si>
  <si>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</si>
  <si>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</si>
  <si>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</si>
  <si>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</si>
  <si>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</si>
  <si>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</si>
  <si>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</si>
  <si>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</si>
  <si>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</si>
  <si>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</si>
  <si>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</si>
  <si>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</si>
  <si>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</si>
  <si>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</si>
  <si>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</si>
  <si>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</si>
  <si>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</si>
  <si>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</si>
  <si>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</si>
  <si>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</si>
  <si>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</si>
  <si>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</si>
  <si>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</si>
  <si>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</si>
  <si>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</si>
  <si>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</si>
  <si>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</si>
  <si>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</si>
  <si>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</si>
  <si>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</si>
  <si>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</si>
  <si>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</si>
  <si>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</si>
  <si>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</si>
  <si>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</si>
  <si>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</si>
  <si>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</si>
  <si>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</si>
  <si>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</si>
  <si>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</si>
  <si>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</si>
  <si>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</si>
  <si>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</si>
  <si>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</si>
  <si>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</si>
  <si>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</si>
  <si>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</si>
  <si>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</si>
  <si>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</si>
  <si>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</si>
  <si>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</si>
  <si>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</si>
  <si>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</si>
  <si>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</si>
  <si>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</si>
  <si>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</si>
  <si>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</si>
  <si>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</si>
  <si>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</si>
  <si>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</si>
  <si>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</si>
  <si>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</si>
  <si>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</si>
  <si>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</si>
  <si>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</si>
  <si>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</si>
  <si>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</si>
  <si>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</si>
  <si>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</si>
  <si>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</si>
  <si>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</si>
  <si>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</si>
  <si>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</si>
  <si>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</si>
  <si>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</si>
  <si>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</si>
  <si>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</si>
  <si>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</si>
  <si>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</si>
  <si>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</si>
  <si>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</si>
  <si>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</si>
  <si>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</si>
  <si>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</si>
  <si>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</si>
  <si>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</si>
  <si>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</si>
  <si>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</si>
  <si>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</si>
  <si>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</si>
  <si>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</si>
  <si>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</si>
  <si>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</si>
  <si>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</si>
  <si>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</si>
  <si>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</si>
  <si>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</si>
  <si>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</si>
  <si>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</si>
  <si>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</si>
  <si>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</si>
  <si>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</si>
  <si>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</si>
  <si>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</si>
  <si>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</si>
  <si>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</si>
  <si>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</si>
  <si>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</si>
  <si>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</si>
  <si>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</si>
  <si>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</si>
  <si>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</si>
  <si>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</si>
  <si>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</si>
  <si>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</si>
  <si>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</si>
  <si>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</si>
  <si>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</si>
  <si>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</si>
  <si>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</si>
  <si>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</si>
  <si>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</si>
  <si>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</si>
  <si>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</si>
  <si>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</si>
  <si>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</si>
  <si>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</si>
  <si>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</si>
  <si>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</si>
  <si>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</si>
  <si>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</si>
  <si>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</si>
  <si>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</si>
  <si>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</si>
  <si>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</si>
  <si>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</si>
  <si>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</si>
  <si>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</si>
  <si>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</si>
  <si>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</si>
  <si>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</si>
  <si>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</si>
  <si>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</si>
  <si>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</si>
  <si>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</si>
  <si>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</si>
  <si>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</si>
  <si>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</si>
  <si>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</si>
  <si>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</si>
  <si>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</si>
  <si>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</si>
  <si>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</si>
  <si>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</si>
  <si>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</si>
  <si>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</si>
  <si>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</si>
  <si>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</si>
  <si>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</si>
  <si>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</si>
  <si>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</si>
  <si>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</si>
  <si>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</si>
  <si>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</si>
  <si>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</si>
  <si>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</si>
  <si>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</si>
  <si>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</si>
  <si>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</si>
  <si>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</si>
  <si>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</si>
  <si>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</si>
  <si>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</si>
  <si>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</si>
  <si>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</si>
  <si>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</si>
  <si>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</si>
  <si>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</si>
  <si>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</si>
  <si>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</si>
  <si>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</si>
  <si>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</si>
  <si>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</si>
  <si>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</si>
  <si>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</si>
  <si>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</si>
  <si>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</si>
  <si>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</si>
  <si>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</si>
  <si>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</si>
  <si>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</si>
  <si>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</si>
  <si>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</si>
  <si>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</si>
  <si>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</si>
  <si>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</si>
  <si>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</si>
  <si>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</si>
  <si>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</si>
  <si>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</si>
  <si>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</si>
  <si>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</si>
  <si>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</si>
  <si>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</si>
  <si>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</si>
  <si>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</si>
  <si>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</si>
  <si>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</si>
  <si>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</si>
  <si>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</si>
  <si>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</si>
  <si>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</si>
  <si>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</si>
  <si>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</si>
  <si>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</si>
  <si>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</si>
  <si>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</si>
  <si>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</si>
  <si>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</si>
  <si>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</si>
  <si>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</si>
  <si>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</si>
  <si>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</si>
  <si>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</si>
  <si>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</si>
  <si>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</si>
  <si>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</si>
  <si>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</si>
  <si>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</si>
  <si>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</si>
  <si>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</si>
  <si>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</si>
  <si>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</si>
  <si>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</si>
  <si>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</si>
  <si>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</si>
  <si>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</si>
  <si>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</si>
  <si>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</si>
  <si>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</si>
  <si>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</si>
  <si>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</si>
  <si>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</si>
  <si>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</si>
  <si>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</si>
  <si>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</si>
  <si>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</si>
  <si>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</si>
  <si>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</si>
  <si>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</si>
  <si>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</si>
  <si>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</si>
  <si>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</si>
  <si>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</si>
  <si>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</si>
  <si>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</si>
  <si>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</si>
  <si>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</si>
  <si>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</si>
  <si>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</si>
  <si>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</si>
  <si>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</si>
  <si>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</si>
  <si>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</si>
  <si>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</si>
  <si>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</si>
  <si>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</si>
  <si>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</si>
  <si>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</si>
  <si>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</si>
  <si>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</si>
  <si>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</si>
  <si>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</si>
  <si>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</si>
  <si>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</si>
  <si>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</si>
  <si>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</si>
  <si>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</si>
  <si>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</si>
  <si>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</si>
  <si>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</si>
  <si>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</si>
  <si>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</si>
  <si>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</si>
  <si>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</si>
  <si>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</si>
  <si>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</si>
  <si>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</si>
  <si>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</si>
  <si>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</si>
  <si>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</si>
  <si>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</si>
  <si>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</si>
  <si>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</si>
  <si>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</si>
  <si>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</si>
  <si>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</si>
  <si>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</si>
  <si>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</si>
  <si>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</si>
  <si>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</si>
  <si>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</si>
  <si>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</si>
  <si>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</si>
  <si>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</si>
  <si>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</si>
  <si>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</si>
  <si>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</si>
  <si>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</si>
  <si>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</si>
  <si>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</si>
  <si>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</si>
  <si>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</si>
  <si>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</si>
  <si>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</si>
  <si>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</si>
  <si>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</si>
  <si>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</si>
  <si>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</si>
  <si>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</si>
  <si>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</si>
  <si>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</si>
  <si>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</si>
  <si>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</si>
  <si>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</si>
  <si>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</si>
  <si>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</si>
  <si>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</si>
  <si>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</si>
  <si>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</si>
  <si>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</si>
  <si>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</si>
  <si>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</si>
  <si>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</si>
  <si>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</si>
  <si>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</si>
  <si>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</si>
  <si>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</si>
  <si>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</si>
  <si>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</si>
  <si>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</si>
  <si>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</si>
  <si>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</si>
  <si>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</si>
  <si>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</si>
  <si>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</si>
  <si>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</si>
  <si>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</si>
  <si>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</si>
  <si>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</si>
  <si>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</si>
  <si>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</si>
  <si>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</si>
  <si>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</si>
  <si>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</si>
  <si>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</si>
  <si>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</si>
  <si>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</si>
  <si>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</si>
  <si>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</si>
  <si>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</si>
  <si>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</si>
  <si>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</si>
  <si>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</si>
  <si>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</si>
  <si>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</si>
  <si>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</si>
  <si>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</si>
  <si>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</si>
  <si>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</si>
  <si>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</si>
  <si>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</si>
  <si>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</si>
  <si>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</si>
  <si>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</si>
  <si>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</si>
  <si>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</si>
  <si>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</si>
  <si>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</si>
  <si>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</si>
  <si>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</si>
  <si>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</si>
  <si>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</si>
  <si>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</si>
  <si>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</si>
  <si>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</si>
  <si>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</si>
  <si>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</si>
  <si>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</si>
  <si>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</si>
  <si>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</si>
  <si>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</si>
  <si>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</si>
  <si>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</si>
  <si>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</si>
  <si>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</si>
  <si>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</si>
  <si>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</si>
  <si>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</si>
  <si>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</si>
  <si>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</si>
  <si>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</si>
  <si>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</si>
  <si>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</si>
  <si>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</si>
  <si>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</si>
  <si>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</si>
  <si>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</si>
  <si>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</si>
  <si>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</si>
  <si>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</si>
  <si>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</si>
  <si>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</si>
  <si>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</si>
  <si>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</si>
  <si>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</si>
  <si>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</si>
  <si>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</si>
  <si>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</si>
  <si>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</si>
  <si>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</si>
  <si>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</si>
  <si>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</si>
  <si>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</si>
  <si>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</si>
  <si>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</si>
  <si>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</si>
  <si>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</si>
  <si>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</si>
  <si>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</si>
  <si>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</si>
  <si>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</si>
  <si>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</si>
  <si>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</si>
  <si>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</si>
  <si>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</si>
  <si>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</si>
  <si>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</si>
  <si>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</si>
  <si>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</si>
  <si>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</si>
  <si>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</si>
  <si>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</si>
  <si>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</si>
  <si>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</si>
  <si>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</si>
  <si>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</si>
  <si>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</si>
  <si>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</si>
  <si>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</si>
  <si>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</si>
  <si>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</si>
  <si>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</si>
  <si>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</si>
  <si>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</si>
  <si>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</si>
  <si>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</si>
  <si>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</si>
  <si>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</si>
  <si>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</si>
  <si>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</si>
  <si>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</si>
  <si>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</si>
  <si>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</si>
  <si>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</si>
  <si>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</si>
  <si>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</si>
  <si>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</si>
  <si>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</si>
  <si>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</si>
  <si>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</si>
  <si>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</si>
  <si>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</si>
  <si>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</si>
  <si>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</si>
  <si>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</si>
  <si>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</si>
  <si>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</si>
  <si>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</si>
  <si>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</si>
  <si>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</si>
  <si>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</si>
  <si>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</si>
  <si>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</si>
  <si>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</si>
  <si>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</si>
  <si>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</si>
  <si>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</si>
  <si>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</si>
  <si>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</si>
  <si>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</si>
  <si>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</si>
  <si>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</si>
  <si>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</si>
  <si>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</si>
  <si>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</si>
  <si>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</si>
  <si>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</si>
  <si>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</si>
  <si>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</si>
  <si>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</si>
  <si>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</si>
  <si>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</si>
  <si>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</si>
  <si>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</si>
  <si>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</si>
  <si>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</si>
  <si>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</si>
  <si>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</si>
  <si>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</si>
  <si>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</si>
  <si>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</si>
  <si>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</si>
  <si>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</si>
  <si>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</si>
  <si>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</si>
  <si>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</si>
  <si>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</si>
  <si>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</si>
  <si>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</si>
  <si>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</si>
  <si>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</si>
  <si>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</si>
  <si>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</si>
  <si>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</si>
  <si>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</si>
  <si>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</si>
  <si>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</si>
  <si>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</si>
  <si>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</si>
  <si>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</si>
  <si>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</si>
  <si>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</si>
  <si>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</si>
  <si>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</si>
  <si>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</si>
  <si>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</si>
  <si>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</si>
  <si>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</si>
  <si>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</si>
  <si>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</si>
  <si>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</si>
  <si>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</si>
  <si>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</si>
  <si>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</si>
  <si>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</si>
  <si>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</si>
  <si>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</si>
  <si>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</si>
  <si>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</si>
  <si>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</si>
  <si>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</si>
  <si>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</si>
  <si>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</si>
  <si>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</si>
  <si>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</si>
  <si>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</si>
  <si>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</si>
  <si>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</si>
  <si>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</si>
  <si>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</si>
  <si>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</si>
  <si>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</si>
  <si>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</si>
  <si>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</si>
  <si>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</si>
  <si>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</si>
  <si>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</si>
  <si>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</si>
  <si>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</si>
  <si>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</si>
  <si>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</si>
  <si>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</si>
  <si>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</si>
  <si>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</si>
  <si>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</si>
  <si>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</si>
  <si>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</si>
  <si>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</si>
  <si>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</si>
  <si>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</si>
  <si>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</si>
  <si>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</si>
  <si>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</si>
  <si>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</si>
  <si>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</si>
  <si>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</si>
  <si>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</si>
  <si>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</si>
  <si>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</si>
  <si>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</si>
  <si>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</si>
  <si>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</si>
  <si>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</si>
  <si>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</si>
  <si>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</si>
  <si>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</si>
  <si>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</si>
  <si>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</si>
  <si>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</si>
  <si>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</si>
  <si>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</si>
  <si>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</si>
  <si>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</si>
  <si>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</si>
  <si>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</si>
  <si>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</si>
  <si>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</si>
  <si>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</si>
  <si>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</si>
  <si>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</si>
  <si>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</si>
  <si>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</si>
  <si>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</si>
  <si>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</si>
  <si>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</si>
  <si>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</si>
  <si>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</si>
  <si>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</si>
  <si>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</si>
  <si>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</si>
  <si>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</si>
  <si>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</si>
  <si>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</si>
  <si>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</si>
  <si>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</si>
  <si>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</si>
  <si>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</si>
  <si>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</si>
  <si>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</si>
  <si>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</si>
  <si>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</si>
  <si>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</si>
  <si>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</si>
  <si>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</si>
  <si>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</si>
  <si>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</si>
  <si>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</si>
  <si>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</si>
  <si>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</si>
  <si>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</si>
  <si>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</si>
  <si>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</si>
  <si>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</si>
  <si>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</si>
  <si>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</si>
  <si>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</si>
  <si>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</si>
  <si>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</si>
  <si>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</si>
  <si>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</si>
  <si>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</si>
  <si>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</si>
  <si>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</si>
  <si>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</si>
  <si>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</si>
  <si>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</si>
  <si>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</si>
  <si>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</si>
  <si>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</si>
  <si>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</si>
  <si>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</si>
  <si>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</si>
  <si>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</si>
  <si>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</si>
  <si>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</si>
  <si>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</si>
  <si>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</si>
  <si>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</si>
  <si>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</si>
  <si>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</si>
  <si>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</si>
  <si>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</si>
  <si>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</si>
  <si>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</si>
  <si>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</si>
  <si>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</si>
  <si>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</si>
  <si>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</si>
  <si>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</si>
  <si>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</si>
  <si>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</si>
  <si>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</si>
  <si>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</si>
  <si>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</si>
  <si>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</si>
  <si>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</si>
  <si>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</si>
  <si>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</si>
  <si>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</si>
  <si>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</si>
  <si>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</si>
  <si>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</si>
  <si>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</si>
  <si>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</si>
  <si>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</si>
  <si>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</si>
  <si>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</si>
  <si>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</si>
  <si>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</si>
  <si>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</si>
  <si>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</si>
  <si>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</si>
  <si>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</si>
  <si>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</si>
  <si>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</si>
  <si>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</si>
  <si>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</si>
  <si>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</si>
  <si>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</si>
  <si>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</si>
  <si>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</si>
  <si>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</si>
  <si>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</si>
  <si>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</si>
  <si>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</si>
  <si>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</si>
  <si>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</si>
  <si>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</si>
  <si>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</si>
  <si>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</si>
  <si>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</si>
  <si>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</si>
  <si>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</si>
  <si>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</si>
  <si>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</si>
  <si>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</si>
  <si>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</si>
  <si>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</si>
  <si>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</si>
  <si>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</si>
  <si>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</si>
  <si>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</si>
  <si>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</si>
  <si>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</si>
  <si>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</si>
  <si>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</si>
  <si>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</si>
  <si>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</si>
  <si>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</si>
  <si>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</si>
  <si>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</si>
  <si>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</si>
  <si>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</si>
  <si>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</si>
  <si>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</si>
  <si>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</si>
  <si>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</si>
  <si>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</si>
  <si>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</si>
  <si>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</si>
  <si>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</si>
  <si>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</si>
  <si>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</si>
  <si>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</si>
  <si>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</si>
  <si>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</si>
  <si>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</si>
  <si>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</si>
  <si>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</si>
  <si>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</si>
  <si>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</si>
  <si>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</si>
  <si>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</si>
  <si>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</si>
  <si>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</si>
  <si>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</si>
  <si>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</si>
  <si>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</si>
  <si>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</si>
  <si>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</si>
  <si>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</si>
  <si>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</si>
  <si>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</si>
  <si>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</si>
  <si>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</si>
  <si>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</si>
  <si>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</si>
  <si>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</si>
  <si>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</si>
  <si>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</si>
  <si>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</si>
  <si>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</si>
  <si>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</si>
  <si>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</si>
  <si>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</si>
  <si>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</si>
  <si>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</si>
  <si>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</si>
  <si>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</si>
  <si>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</si>
  <si>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</si>
  <si>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</si>
  <si>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</si>
  <si>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</si>
  <si>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</si>
  <si>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</si>
  <si>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</si>
  <si>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</si>
  <si>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</si>
  <si>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</si>
  <si>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</si>
  <si>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</si>
  <si>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</si>
  <si>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</si>
  <si>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</si>
  <si>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</si>
  <si>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</si>
  <si>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</si>
  <si>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</si>
  <si>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</si>
  <si>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</si>
  <si>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</si>
  <si>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</si>
  <si>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</si>
  <si>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</si>
  <si>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</si>
  <si>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</si>
  <si>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</si>
  <si>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</si>
  <si>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</si>
  <si>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</si>
  <si>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</si>
  <si>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</si>
  <si>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</si>
  <si>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</si>
  <si>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</si>
  <si>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</si>
  <si>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</si>
  <si>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</si>
  <si>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</si>
  <si>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</si>
  <si>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</si>
  <si>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</si>
  <si>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</si>
  <si>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</si>
  <si>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</si>
  <si>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</si>
  <si>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</si>
  <si>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</si>
  <si>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</si>
  <si>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</si>
  <si>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</si>
  <si>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</si>
  <si>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</si>
  <si>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</si>
  <si>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</si>
  <si>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</si>
  <si>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</si>
  <si>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</si>
  <si>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</si>
  <si>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</si>
  <si>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</si>
  <si>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</si>
  <si>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</si>
  <si>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</si>
  <si>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</si>
  <si>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</si>
  <si>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</si>
  <si>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</si>
  <si>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</si>
  <si>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</si>
  <si>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</si>
  <si>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</si>
  <si>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</si>
  <si>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</si>
  <si>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</si>
  <si>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</si>
  <si>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</si>
  <si>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</si>
  <si>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</si>
  <si>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</si>
  <si>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</si>
  <si>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</si>
  <si>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</si>
  <si>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</si>
  <si>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</si>
  <si>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</si>
  <si>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</si>
  <si>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</si>
  <si>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</si>
  <si>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</si>
  <si>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</si>
  <si>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</si>
  <si>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</si>
  <si>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</si>
  <si>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</si>
  <si>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</si>
  <si>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</si>
  <si>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</si>
  <si>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</si>
  <si>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</si>
  <si>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</si>
  <si>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</si>
  <si>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</si>
  <si>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</si>
  <si>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</si>
  <si>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</si>
  <si>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</si>
  <si>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</si>
  <si>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</si>
  <si>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</si>
  <si>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</si>
  <si>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</si>
  <si>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</si>
  <si>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</si>
  <si>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</si>
  <si>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</si>
  <si>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</si>
  <si>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</si>
  <si>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</si>
  <si>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</si>
  <si>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</si>
  <si>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</si>
  <si>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</si>
  <si>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</si>
  <si>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</si>
  <si>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</si>
  <si>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</si>
  <si>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</si>
  <si>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</si>
  <si>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</si>
  <si>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</si>
  <si>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</si>
  <si>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</si>
  <si>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</si>
  <si>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</si>
  <si>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</si>
  <si>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</si>
  <si>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</si>
  <si>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</si>
  <si>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</si>
  <si>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</si>
  <si>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</si>
  <si>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</si>
  <si>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</si>
  <si>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</si>
  <si>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</si>
  <si>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</si>
  <si>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</si>
  <si>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</si>
  <si>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</si>
  <si>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</si>
  <si>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</si>
  <si>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</si>
  <si>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</si>
  <si>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</si>
  <si>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</si>
  <si>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</si>
  <si>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</si>
  <si>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</si>
  <si>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</si>
  <si>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</si>
  <si>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</si>
  <si>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</si>
  <si>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</si>
  <si>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</si>
  <si>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</si>
  <si>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</si>
  <si>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</si>
  <si>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</si>
  <si>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</si>
  <si>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</si>
  <si>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</si>
  <si>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</si>
  <si>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</si>
  <si>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</si>
  <si>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</si>
  <si>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</si>
  <si>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</si>
  <si>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</si>
  <si>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</si>
  <si>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</si>
  <si>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</si>
  <si>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</si>
  <si>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</si>
  <si>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</si>
  <si>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</si>
  <si>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</si>
  <si>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</si>
  <si>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</si>
  <si>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</si>
  <si>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</si>
  <si>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</si>
  <si>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</si>
  <si>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</si>
  <si>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</si>
  <si>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</si>
  <si>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</si>
  <si>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</si>
  <si>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</si>
  <si>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</si>
  <si>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</si>
  <si>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</si>
  <si>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</si>
  <si>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</si>
  <si>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</si>
  <si>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</si>
  <si>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</si>
  <si>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</si>
  <si>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</si>
  <si>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</si>
  <si>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</si>
  <si>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</si>
  <si>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</si>
  <si>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</si>
  <si>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</si>
  <si>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</si>
  <si>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</si>
  <si>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</si>
  <si>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</si>
  <si>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</si>
  <si>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</si>
  <si>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</si>
  <si>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</si>
  <si>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</si>
  <si>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</si>
  <si>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</si>
  <si>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</si>
  <si>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</si>
  <si>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</si>
  <si>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</si>
  <si>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</si>
  <si>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</si>
  <si>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</si>
  <si>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</si>
  <si>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</si>
  <si>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</si>
  <si>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</si>
  <si>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</si>
  <si>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</si>
  <si>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</si>
  <si>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</si>
  <si>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</si>
  <si>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</si>
  <si>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</si>
  <si>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</si>
  <si>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</si>
  <si>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</si>
  <si>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</si>
  <si>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</si>
  <si>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</si>
  <si>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</si>
  <si>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</si>
  <si>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</si>
  <si>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</si>
  <si>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</si>
  <si>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</si>
  <si>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</si>
  <si>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</si>
  <si>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</si>
  <si>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</si>
  <si>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</si>
  <si>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</si>
  <si>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</si>
  <si>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</si>
  <si>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</si>
  <si>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</si>
  <si>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</si>
  <si>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</si>
  <si>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</si>
  <si>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</si>
  <si>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</si>
  <si>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</si>
  <si>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</si>
  <si>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</si>
  <si>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</si>
  <si>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</si>
  <si>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</si>
  <si>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</si>
  <si>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</si>
  <si>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</si>
  <si>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</si>
  <si>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</si>
  <si>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</si>
  <si>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</si>
  <si>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</si>
  <si>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</si>
  <si>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</si>
  <si>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</si>
  <si>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</si>
  <si>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</si>
  <si>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</si>
  <si>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</si>
  <si>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</si>
  <si>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</si>
  <si>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</si>
  <si>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</si>
  <si>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</si>
  <si>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</si>
  <si>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</si>
  <si>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</si>
  <si>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</si>
  <si>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</si>
  <si>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</si>
  <si>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</si>
  <si>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</si>
  <si>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</si>
  <si>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</si>
  <si>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</si>
  <si>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</si>
  <si>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</si>
  <si>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</si>
  <si>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</si>
  <si>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</si>
  <si>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</si>
  <si>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</si>
  <si>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</si>
  <si>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</si>
  <si>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</si>
  <si>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</si>
  <si>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</si>
  <si>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</si>
  <si>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</si>
  <si>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</si>
  <si>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</si>
  <si>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</si>
  <si>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</si>
  <si>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</si>
  <si>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</si>
  <si>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</si>
  <si>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</si>
  <si>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</si>
  <si>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</si>
  <si>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</si>
  <si>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</si>
  <si>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</si>
  <si>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</si>
  <si>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</si>
  <si>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</si>
  <si>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</si>
  <si>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</si>
  <si>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</si>
  <si>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</si>
  <si>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</si>
  <si>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</si>
  <si>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</si>
  <si>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</si>
  <si>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</si>
  <si>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</si>
  <si>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</si>
  <si>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</si>
  <si>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</si>
  <si>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</si>
  <si>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</si>
  <si>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</si>
  <si>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</si>
  <si>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</si>
  <si>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</si>
  <si>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</si>
  <si>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</si>
  <si>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</si>
  <si>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</si>
  <si>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</si>
  <si>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</si>
  <si>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</si>
  <si>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</si>
  <si>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</si>
  <si>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</si>
  <si>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</si>
  <si>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</si>
  <si>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</si>
  <si>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</si>
  <si>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</si>
  <si>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</si>
  <si>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</si>
  <si>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</si>
  <si>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</si>
  <si>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</si>
  <si>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</si>
  <si>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</si>
  <si>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</si>
  <si>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</si>
  <si>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</si>
  <si>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</si>
  <si>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</si>
  <si>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</si>
  <si>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</si>
  <si>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</si>
  <si>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</si>
  <si>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</si>
  <si>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</si>
  <si>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</si>
  <si>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</si>
  <si>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</si>
  <si>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</si>
  <si>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</si>
  <si>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</si>
  <si>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</si>
  <si>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</si>
  <si>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</si>
  <si>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</si>
  <si>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</si>
  <si>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</si>
  <si>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</si>
  <si>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</si>
  <si>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</si>
  <si>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</si>
  <si>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</si>
  <si>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</si>
  <si>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</si>
  <si>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</si>
  <si>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</si>
  <si>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</si>
  <si>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</si>
  <si>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</si>
  <si>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</si>
  <si>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</si>
  <si>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</si>
  <si>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</si>
  <si>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</si>
  <si>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</si>
  <si>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</si>
  <si>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</si>
  <si>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</si>
  <si>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</si>
  <si>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</si>
  <si>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</si>
  <si>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</si>
  <si>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</si>
  <si>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</si>
  <si>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</si>
  <si>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</si>
  <si>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</si>
  <si>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</si>
  <si>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</si>
  <si>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</si>
  <si>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</si>
  <si>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</si>
  <si>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</si>
  <si>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</si>
  <si>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</si>
  <si>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</si>
  <si>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</si>
  <si>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</si>
  <si>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</si>
  <si>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</si>
  <si>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</si>
  <si>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</si>
  <si>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</si>
  <si>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</si>
  <si>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</si>
  <si>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</si>
  <si>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</si>
  <si>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</si>
  <si>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</si>
  <si>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</si>
  <si>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</si>
  <si>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</si>
  <si>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</si>
  <si>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</si>
  <si>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</si>
  <si>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</si>
  <si>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</si>
  <si>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</si>
  <si>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</si>
  <si>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</si>
  <si>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</si>
  <si>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</si>
  <si>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</si>
  <si>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</si>
  <si>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</si>
  <si>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</si>
  <si>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</si>
  <si>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</si>
  <si>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</si>
  <si>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</si>
  <si>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</si>
  <si>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</si>
  <si>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</si>
  <si>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</si>
  <si>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</si>
  <si>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</si>
  <si>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</si>
  <si>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</si>
  <si>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</si>
  <si>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</si>
  <si>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</si>
  <si>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</si>
  <si>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</si>
  <si>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</si>
  <si>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</si>
  <si>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</si>
  <si>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</si>
  <si>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</si>
  <si>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</si>
  <si>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</si>
  <si>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</si>
  <si>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</si>
  <si>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</si>
  <si>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</si>
  <si>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</si>
  <si>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</si>
  <si>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</si>
  <si>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</si>
  <si>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</si>
  <si>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</si>
  <si>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</si>
  <si>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</si>
  <si>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</si>
  <si>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</si>
  <si>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</si>
  <si>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</si>
  <si>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</si>
  <si>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</si>
  <si>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</si>
  <si>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</si>
  <si>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</si>
  <si>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</si>
  <si>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</si>
  <si>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</si>
  <si>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</si>
  <si>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</si>
  <si>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</si>
  <si>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</si>
  <si>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</si>
  <si>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</si>
  <si>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</si>
  <si>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</si>
  <si>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</si>
  <si>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</si>
  <si>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</si>
  <si>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</si>
  <si>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</si>
  <si>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</si>
  <si>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</si>
  <si>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</si>
  <si>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</si>
  <si>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</si>
  <si>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</si>
  <si>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</si>
  <si>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</si>
  <si>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</si>
  <si>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</si>
  <si>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</si>
  <si>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</si>
  <si>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</si>
  <si>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</si>
  <si>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</si>
  <si>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</si>
  <si>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</si>
  <si>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</si>
  <si>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</si>
  <si>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</si>
  <si>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</si>
  <si>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</si>
  <si>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</si>
  <si>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</si>
  <si>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</si>
  <si>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</si>
  <si>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</si>
  <si>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</si>
  <si>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</si>
  <si>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</si>
  <si>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</si>
  <si>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</si>
  <si>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</si>
  <si>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</si>
  <si>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</si>
  <si>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</si>
  <si>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</si>
  <si>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</si>
  <si>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</si>
  <si>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</si>
  <si>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</si>
  <si>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</si>
  <si>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</si>
  <si>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</si>
  <si>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</si>
  <si>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</si>
  <si>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</si>
  <si>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</si>
  <si>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</si>
  <si>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</si>
  <si>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</si>
  <si>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</si>
  <si>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</si>
  <si>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</si>
  <si>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</si>
  <si>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</si>
  <si>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</si>
  <si>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</si>
  <si>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</si>
  <si>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</si>
  <si>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</si>
  <si>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</si>
  <si>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</si>
  <si>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</si>
  <si>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</si>
  <si>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</si>
  <si>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</si>
  <si>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</si>
  <si>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</si>
  <si>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</si>
  <si>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</si>
  <si>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</si>
  <si>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</si>
  <si>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</si>
  <si>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</si>
  <si>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</si>
  <si>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</si>
  <si>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</si>
  <si>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</si>
  <si>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</si>
  <si>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</si>
  <si>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</si>
  <si>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</si>
  <si>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</si>
  <si>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</si>
  <si>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</si>
  <si>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</si>
  <si>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</si>
  <si>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</si>
  <si>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</si>
  <si>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</si>
  <si>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</si>
  <si>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</si>
  <si>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</si>
  <si>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</si>
  <si>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</si>
  <si>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</si>
  <si>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</si>
  <si>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</si>
  <si>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</si>
  <si>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</si>
  <si>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</si>
  <si>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</si>
  <si>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</si>
  <si>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</si>
  <si>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</si>
  <si>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</si>
  <si>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</si>
  <si>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</si>
  <si>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</si>
  <si>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</si>
  <si>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</si>
  <si>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</si>
  <si>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</si>
  <si>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</si>
  <si>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</si>
  <si>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</si>
  <si>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</si>
  <si>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</si>
  <si>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</si>
  <si>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</si>
  <si>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</si>
  <si>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</si>
  <si>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</si>
  <si>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</si>
  <si>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</si>
  <si>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</si>
  <si>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</si>
  <si>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</si>
  <si>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</si>
  <si>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</si>
  <si>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</si>
  <si>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</si>
  <si>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</si>
  <si>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</si>
  <si>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</si>
  <si>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</si>
  <si>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</si>
  <si>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</si>
  <si>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</si>
  <si>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</si>
  <si>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</si>
  <si>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</si>
  <si>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</si>
  <si>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</si>
  <si>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</si>
  <si>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</si>
  <si>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</si>
  <si>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</si>
  <si>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</si>
  <si>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</si>
  <si>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</si>
  <si>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</si>
  <si>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</si>
  <si>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</si>
  <si>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</si>
  <si>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</si>
  <si>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</si>
  <si>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</si>
  <si>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</si>
  <si>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</si>
  <si>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</si>
  <si>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</si>
  <si>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</si>
  <si>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</si>
  <si>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</si>
  <si>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</si>
  <si>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</si>
  <si>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</si>
  <si>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</si>
  <si>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</si>
  <si>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</si>
  <si>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</si>
  <si>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</si>
  <si>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</si>
  <si>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</si>
  <si>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</si>
  <si>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</si>
  <si>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</si>
  <si>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</si>
  <si>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</si>
  <si>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</si>
  <si>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</si>
  <si>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</si>
  <si>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</si>
  <si>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</si>
  <si>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</si>
  <si>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</si>
  <si>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</si>
  <si>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</si>
  <si>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</si>
  <si>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</si>
  <si>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</si>
  <si>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</si>
  <si>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</si>
  <si>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</si>
  <si>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</si>
  <si>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</si>
  <si>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</si>
  <si>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</si>
  <si>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</si>
  <si>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</si>
  <si>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</si>
  <si>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</si>
  <si>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</si>
  <si>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</si>
  <si>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</si>
  <si>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</si>
  <si>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</si>
  <si>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</si>
  <si>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</si>
  <si>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</si>
  <si>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</si>
  <si>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</si>
  <si>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</si>
  <si>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</si>
  <si>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</si>
  <si>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</si>
  <si>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</si>
  <si>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</si>
  <si>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</si>
  <si>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</si>
  <si>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</si>
  <si>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</si>
  <si>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</si>
  <si>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</si>
  <si>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</si>
  <si>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</si>
  <si>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</si>
  <si>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</si>
  <si>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</si>
  <si>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</si>
  <si>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</si>
  <si>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</si>
  <si>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</si>
  <si>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</si>
  <si>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</si>
  <si>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</si>
  <si>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</si>
  <si>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</si>
  <si>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</si>
  <si>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</si>
  <si>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</si>
  <si>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</si>
  <si>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</si>
  <si>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</si>
  <si>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</si>
  <si>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</si>
  <si>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</si>
  <si>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</si>
  <si>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</si>
  <si>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</si>
  <si>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</si>
  <si>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</si>
  <si>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</si>
  <si>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</si>
  <si>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</si>
  <si>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</si>
  <si>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</si>
  <si>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</si>
  <si>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</si>
  <si>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</si>
  <si>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</si>
  <si>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</si>
  <si>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</si>
  <si>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</si>
  <si>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</si>
  <si>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</si>
  <si>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</si>
  <si>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</si>
  <si>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</si>
  <si>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</si>
  <si>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</si>
  <si>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</si>
  <si>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</si>
  <si>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</si>
  <si>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</si>
  <si>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</si>
  <si>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</si>
  <si>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</si>
  <si>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</si>
  <si>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</si>
  <si>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</si>
  <si>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</si>
  <si>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</si>
  <si>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</si>
  <si>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</si>
  <si>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</si>
  <si>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</si>
  <si>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</si>
  <si>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</si>
  <si>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</si>
  <si>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</si>
  <si>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</si>
  <si>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</si>
  <si>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</si>
  <si>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</si>
  <si>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</si>
  <si>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</si>
  <si>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</si>
  <si>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</si>
  <si>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</si>
  <si>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</si>
  <si>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</si>
  <si>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</si>
  <si>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</si>
  <si>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</si>
  <si>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</si>
  <si>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</si>
  <si>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</si>
  <si>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</si>
  <si>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</si>
  <si>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</si>
  <si>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</si>
  <si>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</si>
  <si>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</si>
  <si>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</si>
  <si>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</si>
  <si>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</si>
  <si>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</si>
  <si>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</si>
  <si>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</si>
  <si>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</si>
  <si>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</si>
  <si>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</si>
  <si>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</si>
  <si>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</si>
  <si>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</si>
  <si>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</si>
  <si>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</si>
  <si>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</si>
  <si>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</si>
  <si>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</si>
  <si>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</si>
  <si>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</si>
  <si>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</si>
  <si>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</si>
  <si>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</si>
  <si>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</si>
  <si>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</si>
  <si>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</si>
  <si>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</si>
  <si>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</si>
  <si>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</si>
  <si>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</si>
  <si>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</si>
  <si>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</si>
  <si>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</si>
  <si>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</si>
  <si>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</si>
  <si>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</si>
  <si>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</si>
  <si>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</si>
  <si>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</si>
  <si>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</si>
  <si>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</si>
  <si>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</si>
  <si>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</si>
  <si>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</si>
  <si>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</si>
  <si>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</si>
  <si>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</si>
  <si>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</si>
  <si>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</si>
  <si>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</si>
  <si>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</si>
  <si>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</si>
  <si>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</si>
  <si>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</si>
  <si>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</si>
  <si>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</si>
  <si>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</si>
  <si>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</si>
  <si>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</si>
  <si>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</si>
  <si>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</si>
  <si>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</si>
  <si>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</si>
  <si>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</si>
  <si>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</si>
  <si>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</si>
  <si>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</si>
  <si>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</si>
  <si>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</si>
  <si>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</si>
  <si>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</si>
  <si>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</si>
  <si>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</si>
  <si>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</si>
  <si>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</si>
  <si>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</si>
  <si>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</si>
  <si>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</si>
  <si>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</si>
  <si>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</si>
  <si>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</si>
  <si>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</si>
  <si>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</si>
  <si>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</si>
  <si>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</si>
  <si>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</si>
  <si>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</si>
  <si>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</si>
  <si>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</si>
  <si>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</si>
  <si>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</si>
  <si>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</si>
  <si>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</si>
  <si>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</si>
  <si>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</si>
  <si>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</si>
  <si>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</si>
  <si>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</si>
  <si>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</si>
  <si>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</si>
  <si>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</si>
  <si>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</si>
  <si>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</si>
  <si>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</si>
  <si>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</si>
  <si>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</si>
  <si>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</si>
  <si>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</si>
  <si>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</si>
  <si>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</si>
  <si>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</si>
  <si>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</si>
  <si>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</si>
  <si>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</si>
  <si>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</si>
  <si>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</si>
  <si>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</si>
  <si>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</si>
  <si>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</si>
  <si>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</si>
  <si>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</si>
  <si>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</si>
  <si>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</si>
  <si>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</si>
  <si>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</si>
  <si>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</si>
  <si>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</si>
  <si>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</si>
  <si>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</si>
  <si>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</si>
  <si>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</si>
  <si>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</si>
  <si>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</si>
  <si>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</si>
  <si>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</si>
  <si>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</si>
  <si>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</si>
  <si>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</si>
  <si>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</si>
  <si>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</si>
  <si>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</si>
  <si>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</si>
  <si>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</si>
  <si>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</si>
  <si>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</si>
  <si>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</si>
  <si>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</si>
  <si>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</si>
  <si>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</si>
  <si>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</si>
  <si>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</si>
  <si>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</si>
  <si>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</si>
  <si>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</si>
  <si>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</si>
  <si>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</si>
  <si>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</si>
  <si>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</si>
  <si>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</si>
  <si>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</si>
  <si>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</si>
  <si>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</si>
  <si>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</si>
  <si>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</si>
  <si>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</si>
  <si>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</si>
  <si>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</si>
  <si>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</si>
  <si>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</si>
  <si>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</si>
  <si>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</si>
  <si>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</si>
  <si>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</si>
  <si>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</si>
  <si>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</si>
  <si>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</si>
  <si>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</si>
  <si>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</si>
  <si>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</si>
  <si>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</si>
  <si>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</si>
  <si>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</si>
  <si>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</si>
  <si>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</si>
  <si>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</si>
  <si>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</si>
  <si>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</si>
  <si>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</si>
  <si>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</si>
  <si>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</si>
  <si>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</si>
  <si>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</si>
  <si>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</si>
  <si>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</si>
  <si>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</si>
  <si>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</si>
  <si>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</si>
  <si>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</si>
  <si>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</si>
  <si>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</si>
  <si>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</si>
  <si>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</si>
  <si>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</si>
  <si>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</si>
  <si>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</si>
  <si>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</si>
  <si>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</si>
  <si>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</si>
  <si>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</si>
  <si>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</si>
  <si>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</si>
  <si>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</si>
  <si>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</si>
  <si>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</si>
  <si>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</si>
  <si>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</si>
  <si>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</si>
  <si>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</si>
  <si>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</si>
  <si>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</si>
  <si>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</si>
  <si>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</si>
  <si>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</si>
  <si>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</si>
  <si>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</si>
  <si>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</si>
  <si>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</si>
  <si>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</si>
  <si>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</si>
  <si>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</si>
  <si>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</si>
  <si>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</si>
  <si>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</si>
  <si>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</si>
  <si>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</si>
  <si>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</si>
  <si>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</si>
  <si>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</si>
  <si>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</si>
  <si>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</si>
  <si>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</si>
  <si>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</si>
  <si>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</si>
  <si>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</si>
  <si>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</si>
  <si>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</si>
  <si>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</si>
  <si>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</si>
  <si>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</si>
  <si>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</si>
  <si>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</si>
  <si>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</si>
  <si>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</si>
  <si>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</si>
  <si>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</si>
  <si>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</si>
  <si>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</si>
  <si>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</si>
  <si>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</si>
  <si>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</si>
  <si>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</si>
  <si>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</si>
  <si>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</si>
  <si>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</si>
  <si>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</si>
  <si>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</si>
  <si>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</si>
  <si>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</si>
  <si>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</si>
  <si>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</si>
  <si>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</si>
  <si>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</si>
  <si>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</si>
  <si>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</si>
  <si>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</si>
  <si>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</si>
  <si>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</si>
  <si>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</si>
  <si>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</si>
  <si>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</si>
  <si>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</si>
  <si>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</si>
  <si>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</si>
  <si>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</si>
  <si>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</si>
  <si>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</si>
  <si>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</si>
  <si>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</si>
  <si>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</si>
  <si>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</si>
  <si>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</si>
  <si>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</si>
  <si>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</si>
  <si>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</si>
  <si>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</si>
  <si>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</si>
  <si>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</si>
  <si>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</si>
  <si>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</si>
  <si>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</si>
  <si>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</si>
  <si>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</si>
  <si>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</si>
  <si>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</si>
  <si>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</si>
  <si>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</si>
  <si>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</si>
  <si>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</si>
  <si>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</si>
  <si>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</si>
  <si>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</si>
  <si>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</si>
  <si>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</si>
  <si>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</si>
  <si>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</si>
  <si>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</si>
  <si>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</si>
  <si>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</si>
  <si>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</si>
  <si>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</si>
  <si>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</si>
  <si>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</si>
  <si>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</si>
  <si>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</si>
  <si>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</si>
  <si>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</si>
  <si>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</si>
  <si>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</si>
  <si>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</si>
  <si>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</si>
  <si>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</si>
  <si>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</si>
  <si>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</si>
  <si>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</si>
  <si>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</si>
  <si>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</si>
  <si>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</si>
  <si>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</si>
  <si>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</si>
  <si>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</si>
  <si>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</si>
  <si>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</si>
  <si>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</si>
  <si>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</si>
  <si>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</si>
  <si>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</si>
  <si>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</si>
  <si>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</si>
  <si>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</si>
  <si>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</si>
  <si>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</si>
  <si>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</si>
  <si>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</si>
  <si>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</si>
  <si>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</si>
  <si>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</si>
  <si>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</si>
  <si>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</si>
  <si>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</si>
  <si>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</si>
  <si>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</si>
  <si>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</si>
  <si>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</si>
  <si>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</si>
  <si>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</si>
  <si>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</si>
  <si>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</si>
  <si>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</si>
  <si>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</si>
  <si>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</si>
  <si>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</si>
  <si>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</si>
  <si>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</si>
  <si>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</si>
  <si>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</si>
  <si>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</si>
  <si>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</si>
  <si>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</si>
  <si>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</si>
  <si>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</si>
  <si>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</si>
  <si>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</si>
  <si>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</si>
  <si>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</si>
  <si>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</si>
  <si>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</si>
  <si>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</si>
  <si>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</si>
  <si>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</si>
  <si>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</si>
  <si>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</si>
  <si>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</si>
  <si>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</si>
  <si>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</si>
  <si>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</si>
  <si>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</si>
  <si>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</si>
  <si>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</si>
  <si>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</si>
  <si>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</si>
  <si>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</si>
  <si>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</si>
  <si>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</si>
  <si>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</si>
  <si>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</si>
  <si>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</si>
  <si>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</si>
  <si>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</si>
  <si>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</si>
  <si>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</si>
  <si>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</si>
  <si>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</si>
  <si>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</si>
  <si>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</si>
  <si>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</si>
  <si>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</si>
  <si>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</si>
  <si>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</si>
  <si>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</si>
  <si>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</si>
  <si>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</si>
  <si>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</si>
  <si>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</si>
  <si>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</si>
  <si>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</si>
  <si>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</si>
  <si>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</si>
  <si>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</si>
  <si>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</si>
  <si>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</si>
  <si>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</si>
  <si>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</si>
  <si>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</si>
  <si>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</si>
  <si>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</si>
  <si>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</si>
  <si>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</si>
  <si>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</si>
  <si>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</si>
  <si>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</si>
  <si>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</si>
  <si>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</si>
  <si>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</si>
  <si>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</si>
  <si>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</si>
  <si>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</si>
  <si>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</si>
  <si>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</si>
  <si>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</si>
  <si>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</si>
  <si>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</si>
  <si>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</si>
  <si>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</si>
  <si>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</si>
  <si>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</si>
  <si>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</si>
  <si>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</si>
  <si>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</si>
  <si>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</si>
  <si>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</si>
  <si>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</si>
  <si>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</si>
  <si>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</si>
  <si>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</si>
  <si>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</si>
  <si>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</si>
  <si>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</si>
  <si>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</si>
  <si>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</si>
  <si>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</si>
  <si>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</si>
  <si>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</si>
  <si>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</si>
  <si>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</si>
  <si>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</si>
  <si>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</si>
  <si>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</si>
  <si>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</si>
  <si>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</si>
  <si>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</si>
  <si>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</si>
  <si>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</si>
  <si>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</si>
  <si>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</si>
  <si>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</si>
  <si>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</si>
  <si>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</si>
  <si>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</si>
  <si>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</si>
  <si>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</si>
  <si>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</si>
  <si>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</si>
  <si>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</si>
  <si>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</si>
  <si>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</si>
  <si>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</si>
  <si>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</si>
  <si>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</si>
  <si>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</si>
  <si>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</si>
  <si>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</si>
  <si>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</si>
  <si>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</si>
  <si>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</si>
  <si>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</si>
  <si>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</si>
  <si>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</si>
  <si>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</si>
  <si>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</si>
  <si>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</si>
  <si>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</si>
  <si>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</si>
  <si>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</si>
  <si>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</si>
  <si>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</si>
  <si>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</si>
  <si>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</si>
  <si>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</si>
  <si>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</si>
  <si>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</si>
  <si>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</si>
  <si>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</si>
  <si>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</si>
  <si>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</si>
  <si>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</si>
  <si>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</si>
  <si>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</si>
  <si>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</si>
  <si>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</si>
  <si>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</si>
  <si>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</si>
  <si>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</si>
  <si>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</si>
  <si>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</si>
  <si>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</si>
  <si>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</si>
  <si>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</si>
  <si>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</si>
  <si>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</si>
  <si>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</si>
  <si>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</si>
  <si>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</si>
  <si>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</si>
  <si>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</si>
  <si>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</si>
  <si>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</si>
  <si>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</si>
  <si>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</si>
  <si>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</si>
  <si>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</si>
  <si>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</si>
  <si>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</si>
  <si>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</si>
  <si>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</si>
  <si>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</si>
  <si>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</si>
  <si>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</si>
  <si>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</si>
  <si>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</si>
  <si>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</si>
  <si>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</si>
  <si>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</si>
  <si>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</si>
  <si>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</si>
  <si>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</si>
  <si>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</si>
  <si>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</si>
  <si>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</si>
  <si>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</si>
  <si>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</si>
  <si>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</si>
  <si>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</si>
  <si>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</si>
  <si>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</si>
  <si>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</si>
  <si>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</si>
  <si>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</si>
  <si>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</si>
  <si>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</si>
  <si>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</si>
  <si>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</si>
  <si>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</si>
  <si>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</si>
  <si>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</si>
  <si>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</si>
  <si>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</si>
  <si>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</si>
  <si>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</si>
  <si>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</si>
  <si>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</si>
  <si>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</si>
  <si>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</si>
  <si>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</si>
  <si>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</si>
  <si>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</si>
  <si>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</si>
  <si>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</si>
  <si>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</si>
  <si>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</si>
  <si>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</si>
  <si>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</si>
  <si>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</si>
  <si>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</si>
  <si>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</si>
  <si>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</si>
  <si>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</si>
  <si>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</si>
  <si>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</si>
  <si>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</si>
  <si>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</si>
  <si>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</si>
  <si>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</si>
  <si>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</si>
  <si>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</si>
  <si>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</si>
  <si>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</si>
  <si>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</si>
  <si>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</si>
  <si>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</si>
  <si>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</si>
  <si>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</si>
  <si>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</si>
  <si>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</si>
  <si>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</si>
  <si>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</si>
  <si>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</si>
  <si>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</si>
  <si>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</si>
  <si>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</si>
  <si>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</si>
  <si>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</si>
  <si>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</si>
  <si>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</si>
  <si>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</si>
  <si>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</si>
  <si>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</si>
  <si>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</si>
  <si>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</si>
  <si>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</si>
  <si>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</si>
  <si>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</si>
  <si>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</si>
  <si>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</si>
  <si>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</si>
  <si>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</si>
  <si>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</si>
  <si>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</si>
  <si>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</si>
  <si>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</si>
  <si>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</si>
  <si>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</si>
  <si>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</si>
  <si>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</si>
  <si>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</si>
  <si>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</si>
  <si>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</si>
  <si>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</si>
  <si>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</si>
  <si>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</si>
  <si>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</si>
  <si>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</si>
  <si>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</si>
  <si>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</si>
  <si>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</si>
  <si>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</si>
  <si>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</si>
  <si>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</si>
  <si>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</si>
  <si>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</si>
  <si>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</si>
  <si>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</si>
  <si>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</si>
  <si>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</si>
  <si>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</si>
  <si>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</si>
  <si>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</si>
  <si>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</si>
  <si>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</si>
  <si>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</si>
  <si>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</si>
  <si>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</si>
  <si>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</si>
  <si>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</si>
  <si>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</si>
  <si>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</si>
  <si>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</si>
  <si>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</si>
  <si>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</si>
  <si>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</si>
  <si>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</si>
  <si>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</si>
  <si>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</si>
  <si>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</si>
  <si>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</si>
  <si>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</si>
  <si>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</si>
  <si>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</si>
  <si>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</si>
  <si>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</si>
  <si>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</si>
  <si>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</si>
  <si>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</si>
  <si>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</si>
  <si>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</si>
  <si>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</si>
  <si>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</si>
  <si>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</si>
  <si>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</si>
  <si>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</si>
  <si>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</si>
  <si>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</si>
  <si>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</si>
  <si>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</si>
  <si>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</si>
  <si>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</si>
  <si>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</si>
  <si>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</si>
  <si>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</si>
  <si>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</si>
  <si>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</si>
  <si>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</si>
  <si>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</si>
  <si>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</si>
  <si>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</si>
  <si>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</si>
  <si>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</si>
  <si>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</si>
  <si>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</si>
  <si>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</si>
  <si>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</si>
  <si>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</si>
  <si>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</si>
  <si>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</si>
  <si>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</si>
  <si>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</si>
  <si>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</si>
  <si>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</si>
  <si>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</si>
  <si>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</si>
  <si>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</si>
  <si>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</si>
  <si>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</si>
  <si>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</si>
  <si>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</si>
  <si>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</si>
  <si>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</si>
  <si>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</si>
  <si>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</si>
  <si>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</si>
  <si>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</si>
  <si>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</si>
  <si>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</si>
  <si>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</si>
  <si>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</si>
  <si>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</si>
  <si>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</si>
  <si>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</si>
  <si>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</si>
  <si>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</si>
  <si>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</si>
  <si>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</si>
  <si>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</si>
  <si>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</si>
  <si>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</si>
  <si>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</si>
  <si>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</si>
  <si>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</si>
  <si>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</si>
  <si>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</si>
  <si>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</si>
  <si>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</si>
  <si>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</si>
  <si>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</si>
  <si>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</si>
  <si>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</si>
  <si>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</si>
  <si>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</si>
  <si>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</si>
  <si>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</si>
  <si>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</si>
  <si>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</si>
  <si>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</si>
  <si>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</si>
  <si>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</si>
  <si>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</si>
  <si>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</si>
  <si>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</si>
  <si>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</si>
  <si>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</si>
  <si>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</si>
  <si>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</si>
  <si>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</si>
  <si>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</si>
  <si>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</si>
  <si>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</si>
  <si>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</si>
  <si>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</si>
  <si>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</si>
  <si>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</si>
  <si>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</si>
  <si>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</si>
  <si>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</si>
  <si>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</si>
  <si>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</si>
  <si>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</si>
  <si>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</si>
  <si>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</si>
  <si>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</si>
  <si>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</si>
  <si>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</si>
  <si>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</si>
  <si>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</si>
  <si>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</si>
  <si>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</si>
  <si>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</si>
  <si>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</si>
  <si>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</si>
  <si>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</si>
  <si>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</si>
  <si>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</si>
  <si>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</si>
  <si>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</si>
  <si>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</si>
  <si>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</si>
  <si>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</si>
  <si>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</si>
  <si>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</si>
  <si>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</si>
  <si>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</si>
  <si>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</si>
  <si>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</si>
  <si>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</si>
  <si>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</si>
  <si>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</si>
  <si>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</si>
  <si>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</si>
  <si>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</si>
  <si>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</si>
  <si>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</si>
  <si>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</si>
  <si>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</si>
  <si>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</si>
  <si>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</si>
  <si>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</si>
  <si>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</si>
  <si>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</si>
  <si>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</si>
  <si>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</si>
  <si>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</si>
  <si>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</si>
  <si>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</si>
  <si>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</si>
  <si>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</si>
  <si>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</si>
  <si>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</si>
  <si>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</si>
  <si>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</si>
  <si>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</si>
  <si>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</si>
  <si>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</si>
  <si>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</si>
  <si>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</si>
  <si>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</si>
  <si>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</si>
  <si>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</si>
  <si>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</si>
  <si>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</si>
  <si>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</si>
  <si>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</si>
  <si>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</si>
  <si>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</si>
  <si>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</si>
  <si>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</si>
  <si>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</si>
  <si>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</si>
  <si>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</si>
  <si>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</si>
  <si>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</si>
  <si>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</si>
  <si>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</si>
  <si>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</si>
  <si>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</si>
  <si>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</si>
  <si>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</si>
  <si>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</si>
  <si>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</si>
  <si>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</si>
  <si>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</si>
  <si>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</si>
  <si>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</si>
  <si>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</si>
  <si>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</si>
  <si>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</si>
  <si>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</si>
  <si>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</si>
  <si>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</si>
  <si>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</si>
  <si>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</si>
  <si>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</si>
  <si>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</si>
  <si>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</si>
  <si>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</si>
  <si>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</si>
  <si>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</si>
  <si>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</si>
  <si>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</si>
  <si>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</si>
  <si>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</si>
  <si>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</si>
  <si>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</si>
  <si>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</si>
  <si>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</si>
  <si>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</si>
  <si>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</si>
  <si>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</si>
  <si>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</si>
  <si>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</si>
  <si>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</si>
  <si>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</si>
  <si>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</si>
  <si>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</si>
  <si>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</si>
  <si>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</si>
  <si>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</si>
  <si>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</si>
  <si>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</si>
  <si>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</si>
  <si>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</si>
  <si>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</si>
  <si>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</si>
  <si>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</si>
  <si>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</si>
  <si>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</si>
  <si>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</si>
  <si>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</si>
  <si>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</si>
  <si>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</si>
  <si>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</si>
  <si>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</si>
  <si>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</si>
  <si>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</si>
  <si>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</si>
  <si>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</si>
  <si>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</si>
  <si>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</si>
  <si>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</si>
  <si>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</si>
  <si>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</si>
  <si>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</si>
  <si>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</si>
  <si>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</si>
  <si>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</si>
  <si>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</si>
  <si>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</si>
  <si>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</si>
  <si>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</si>
  <si>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</si>
  <si>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</si>
  <si>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</si>
  <si>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</si>
  <si>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</si>
  <si>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</si>
  <si>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</si>
  <si>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</si>
  <si>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</si>
  <si>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</si>
  <si>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</si>
  <si>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</si>
  <si>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</si>
  <si>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</si>
  <si>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</si>
  <si>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</si>
  <si>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</si>
  <si>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</si>
  <si>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</si>
  <si>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</si>
  <si>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</si>
  <si>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</si>
  <si>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</si>
  <si>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</si>
  <si>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</si>
  <si>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</si>
  <si>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</si>
  <si>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</si>
  <si>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</si>
  <si>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</si>
  <si>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</si>
  <si>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</si>
  <si>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</si>
  <si>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</si>
  <si>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</si>
  <si>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</si>
  <si>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</si>
  <si>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</si>
  <si>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</si>
  <si>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</si>
  <si>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</si>
  <si>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</si>
  <si>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</si>
  <si>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</si>
  <si>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</si>
  <si>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</si>
  <si>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</si>
  <si>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</si>
  <si>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</si>
  <si>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</si>
  <si>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</si>
  <si>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</si>
  <si>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</si>
  <si>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</si>
  <si>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</si>
  <si>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</si>
  <si>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</si>
  <si>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</si>
  <si>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</si>
  <si>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</si>
  <si>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</si>
  <si>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</si>
  <si>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</si>
  <si>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</si>
  <si>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</si>
  <si>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</si>
  <si>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</si>
  <si>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</si>
  <si>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</si>
  <si>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</si>
  <si>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</si>
  <si>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</si>
  <si>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</si>
  <si>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</si>
  <si>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</si>
  <si>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</si>
  <si>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</si>
  <si>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</si>
  <si>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</si>
  <si>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</si>
  <si>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</si>
  <si>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</si>
  <si>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</si>
  <si>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</si>
  <si>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</si>
  <si>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</si>
  <si>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</si>
  <si>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</si>
  <si>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</si>
  <si>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</si>
  <si>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</si>
  <si>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</si>
  <si>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</si>
  <si>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</si>
  <si>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</si>
  <si>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</si>
  <si>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</si>
  <si>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</si>
  <si>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</si>
  <si>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</si>
  <si>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</si>
  <si>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</si>
  <si>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</si>
  <si>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</si>
  <si>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</si>
  <si>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</si>
  <si>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</si>
  <si>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</si>
  <si>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</si>
  <si>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</si>
  <si>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</si>
  <si>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</si>
  <si>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</si>
  <si>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</si>
  <si>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</si>
  <si>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</si>
  <si>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</si>
  <si>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</si>
  <si>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</si>
  <si>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</si>
  <si>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</si>
  <si>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</si>
  <si>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</si>
  <si>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</si>
  <si>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</si>
  <si>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</si>
  <si>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</si>
  <si>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</si>
  <si>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</si>
  <si>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</si>
  <si>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</si>
  <si>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</si>
  <si>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</si>
  <si>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</si>
  <si>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</si>
  <si>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</si>
  <si>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</si>
  <si>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</si>
  <si>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</si>
  <si>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</si>
  <si>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</si>
  <si>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</si>
  <si>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</si>
  <si>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</si>
  <si>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</si>
  <si>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</si>
  <si>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</si>
  <si>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</si>
  <si>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</si>
  <si>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</si>
  <si>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</si>
  <si>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</si>
  <si>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</si>
  <si>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</si>
  <si>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</si>
  <si>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</si>
  <si>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</si>
  <si>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</si>
  <si>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</si>
  <si>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</si>
  <si>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</si>
  <si>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</si>
  <si>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</si>
  <si>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</si>
  <si>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</si>
  <si>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</si>
  <si>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</si>
  <si>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</si>
  <si>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</si>
  <si>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</si>
  <si>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</si>
  <si>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</si>
  <si>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</si>
  <si>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</si>
  <si>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</si>
  <si>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</si>
  <si>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</si>
  <si>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</si>
  <si>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</si>
  <si>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</si>
  <si>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</si>
  <si>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</si>
  <si>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</si>
  <si>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</si>
  <si>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</si>
  <si>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</si>
  <si>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</si>
  <si>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</si>
  <si>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</si>
  <si>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</si>
  <si>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</si>
  <si>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</si>
  <si>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</si>
  <si>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</si>
  <si>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</si>
  <si>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</si>
  <si>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</si>
  <si>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</si>
  <si>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</si>
  <si>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</si>
  <si>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</si>
  <si>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</si>
  <si>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</si>
  <si>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</si>
  <si>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</si>
  <si>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</si>
  <si>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</si>
  <si>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</si>
  <si>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</si>
  <si>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</si>
  <si>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</si>
  <si>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</si>
  <si>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</si>
  <si>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</si>
  <si>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</si>
  <si>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</si>
  <si>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</si>
  <si>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</si>
  <si>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</si>
  <si>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</si>
  <si>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</si>
  <si>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</si>
  <si>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</si>
  <si>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</si>
  <si>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</si>
  <si>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</si>
  <si>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</si>
  <si>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</si>
  <si>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</si>
  <si>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</si>
  <si>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</si>
  <si>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</si>
  <si>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</si>
  <si>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</si>
  <si>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</si>
  <si>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</si>
  <si>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</si>
  <si>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</si>
  <si>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</si>
  <si>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</si>
  <si>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</si>
  <si>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</si>
  <si>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</si>
  <si>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</si>
  <si>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</si>
  <si>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</si>
  <si>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</si>
  <si>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</si>
  <si>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</si>
  <si>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</si>
  <si>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</si>
  <si>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</si>
  <si>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</si>
  <si>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</si>
  <si>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</si>
  <si>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</si>
  <si>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</si>
  <si>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</si>
  <si>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</si>
  <si>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</si>
  <si>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</si>
  <si>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</si>
  <si>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</si>
  <si>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</si>
  <si>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</si>
  <si>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</si>
  <si>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</si>
  <si>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</si>
  <si>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</si>
  <si>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</si>
  <si>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</si>
  <si>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</si>
  <si>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</si>
  <si>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</si>
  <si>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</si>
  <si>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</si>
  <si>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</si>
  <si>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</si>
  <si>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</si>
  <si>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</si>
  <si>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</si>
  <si>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</si>
  <si>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</si>
  <si>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</si>
  <si>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</si>
  <si>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</si>
  <si>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</si>
  <si>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</si>
  <si>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</si>
  <si>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</si>
  <si>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</si>
  <si>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</si>
  <si>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</si>
  <si>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</si>
  <si>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</si>
  <si>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</si>
  <si>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</si>
  <si>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</si>
  <si>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</si>
  <si>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</si>
  <si>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</si>
  <si>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</si>
  <si>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</si>
  <si>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</si>
  <si>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</si>
  <si>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</si>
  <si>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</si>
  <si>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</si>
  <si>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</si>
  <si>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</si>
  <si>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</si>
  <si>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</si>
  <si>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</si>
  <si>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</si>
  <si>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</si>
  <si>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</si>
  <si>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</si>
  <si>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</si>
  <si>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</si>
  <si>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</si>
  <si>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</si>
  <si>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</si>
  <si>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</si>
  <si>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</si>
  <si>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</si>
  <si>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</si>
  <si>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</si>
  <si>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</si>
  <si>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</si>
  <si>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</si>
  <si>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</si>
  <si>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</si>
  <si>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</si>
  <si>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</si>
  <si>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</si>
  <si>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</si>
  <si>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</si>
  <si>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</si>
  <si>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</si>
  <si>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</si>
  <si>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</si>
  <si>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</si>
  <si>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</si>
  <si>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</si>
  <si>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</si>
  <si>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</si>
  <si>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</si>
  <si>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</si>
  <si>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</si>
  <si>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</si>
  <si>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</si>
  <si>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</si>
  <si>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</si>
  <si>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</si>
  <si>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</si>
  <si>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</si>
  <si>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</si>
  <si>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</si>
  <si>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</si>
  <si>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</si>
  <si>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</si>
  <si>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</si>
  <si>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</si>
  <si>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</si>
  <si>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</si>
  <si>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</si>
  <si>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</si>
  <si>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</si>
  <si>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</si>
  <si>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</si>
  <si>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</si>
  <si>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</si>
  <si>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</si>
  <si>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</si>
  <si>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</si>
  <si>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</si>
  <si>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</si>
  <si>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</si>
  <si>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</si>
  <si>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</si>
  <si>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</si>
  <si>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</si>
  <si>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</si>
  <si>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</si>
  <si>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</si>
  <si>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</si>
  <si>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</si>
  <si>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</si>
  <si>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</si>
  <si>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</si>
  <si>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</si>
  <si>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</si>
  <si>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</si>
  <si>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</si>
  <si>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</si>
  <si>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</si>
  <si>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</si>
  <si>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</si>
  <si>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</si>
  <si>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</si>
  <si>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</si>
  <si>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</si>
  <si>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</si>
  <si>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</si>
  <si>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</si>
  <si>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</si>
  <si>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</si>
  <si>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</si>
  <si>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</si>
  <si>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</si>
  <si>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</si>
  <si>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</si>
  <si>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</si>
  <si>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</si>
  <si>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</si>
  <si>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</si>
  <si>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</si>
  <si>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</si>
  <si>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</si>
  <si>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</si>
  <si>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</si>
  <si>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</si>
  <si>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</si>
  <si>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</si>
  <si>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</si>
  <si>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</si>
  <si>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</si>
  <si>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</si>
  <si>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</si>
  <si>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</si>
  <si>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</si>
  <si>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</si>
  <si>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</si>
  <si>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</si>
  <si>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</si>
  <si>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</si>
  <si>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</si>
  <si>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</si>
  <si>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</si>
  <si>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</si>
  <si>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</si>
  <si>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</si>
  <si>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</si>
  <si>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</si>
  <si>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</si>
  <si>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</si>
  <si>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</si>
  <si>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</si>
  <si>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</si>
  <si>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</si>
  <si>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</si>
  <si>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</si>
  <si>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</si>
  <si>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</si>
  <si>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</si>
  <si>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</si>
  <si>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</si>
  <si>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</si>
  <si>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</si>
  <si>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</si>
  <si>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</si>
  <si>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</si>
  <si>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</si>
  <si>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</si>
  <si>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</si>
  <si>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</si>
  <si>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</si>
  <si>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</si>
  <si>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</si>
  <si>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</si>
  <si>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</si>
  <si>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</si>
  <si>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</si>
  <si>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</si>
  <si>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</si>
  <si>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</si>
  <si>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</si>
  <si>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</si>
  <si>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</si>
  <si>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</si>
  <si>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</si>
  <si>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</si>
  <si>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</si>
  <si>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</si>
  <si>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</si>
  <si>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</si>
  <si>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</si>
  <si>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</si>
  <si>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</si>
  <si>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</si>
  <si>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</si>
  <si>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</si>
  <si>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</si>
  <si>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</si>
  <si>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</si>
  <si>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</si>
  <si>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</si>
  <si>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</si>
  <si>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</si>
  <si>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</si>
  <si>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</si>
  <si>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</si>
  <si>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</si>
  <si>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</si>
  <si>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</si>
  <si>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</si>
  <si>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</si>
  <si>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</si>
  <si>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</si>
  <si>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</si>
  <si>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</si>
  <si>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</si>
  <si>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</si>
  <si>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</si>
  <si>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</si>
  <si>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</si>
  <si>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</si>
  <si>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</si>
  <si>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</si>
  <si>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</si>
  <si>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</si>
  <si>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</si>
  <si>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</si>
  <si>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</si>
  <si>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</si>
  <si>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</si>
  <si>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</si>
  <si>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</si>
  <si>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</si>
  <si>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</si>
  <si>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</si>
  <si>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</si>
  <si>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</si>
  <si>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</si>
  <si>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</si>
  <si>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</si>
  <si>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</si>
  <si>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</si>
  <si>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</si>
  <si>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</si>
  <si>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</si>
  <si>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</si>
  <si>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</si>
  <si>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</si>
  <si>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</si>
  <si>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</si>
  <si>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</si>
  <si>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</si>
  <si>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</si>
  <si>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</si>
  <si>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</si>
  <si>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</si>
  <si>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</si>
  <si>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</si>
  <si>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</si>
  <si>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</si>
  <si>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</si>
  <si>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</si>
  <si>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</si>
  <si>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</si>
  <si>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</si>
  <si>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</si>
  <si>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</si>
  <si>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</si>
  <si>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</si>
  <si>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</si>
  <si>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</si>
  <si>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</si>
  <si>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</si>
  <si>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</si>
  <si>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</si>
  <si>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</si>
  <si>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</si>
  <si>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</si>
  <si>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</si>
  <si>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</si>
  <si>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</si>
  <si>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</si>
  <si>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</si>
  <si>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</si>
  <si>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</si>
  <si>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</si>
  <si>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</si>
  <si>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</si>
  <si>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</si>
  <si>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</si>
  <si>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</si>
  <si>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</si>
  <si>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</si>
  <si>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</si>
  <si>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</si>
  <si>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</si>
  <si>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</si>
  <si>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</si>
  <si>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</si>
  <si>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</si>
  <si>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</si>
  <si>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</si>
  <si>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</si>
  <si>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</si>
  <si>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</si>
  <si>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</si>
  <si>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</si>
  <si>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</si>
  <si>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</si>
  <si>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</si>
  <si>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</si>
  <si>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</si>
  <si>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</si>
  <si>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</si>
  <si>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</si>
  <si>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</si>
  <si>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</si>
  <si>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</si>
  <si>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</si>
  <si>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</si>
  <si>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</si>
  <si>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</si>
  <si>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</si>
  <si>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</si>
  <si>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</si>
  <si>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</si>
  <si>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</si>
  <si>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</si>
  <si>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</si>
  <si>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</si>
  <si>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</si>
  <si>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</si>
  <si>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</si>
  <si>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</si>
  <si>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</si>
  <si>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</si>
  <si>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</si>
  <si>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</si>
  <si>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</si>
  <si>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</si>
  <si>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</si>
  <si>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</si>
  <si>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</si>
  <si>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</si>
  <si>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</si>
  <si>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</si>
  <si>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</si>
  <si>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</si>
  <si>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</si>
  <si>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</si>
  <si>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</si>
  <si>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</si>
  <si>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</si>
  <si>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</si>
  <si>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</si>
  <si>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</si>
  <si>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</si>
  <si>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</si>
  <si>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</si>
  <si>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</si>
  <si>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</si>
  <si>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</si>
  <si>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</si>
  <si>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</si>
  <si>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</si>
  <si>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</si>
  <si>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</si>
  <si>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</si>
  <si>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</si>
  <si>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</si>
  <si>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</si>
  <si>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</si>
  <si>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</si>
  <si>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</si>
  <si>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</si>
  <si>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</si>
  <si>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</si>
  <si>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</si>
  <si>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</si>
  <si>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</si>
  <si>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</si>
  <si>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</si>
  <si>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</si>
  <si>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</si>
  <si>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</si>
  <si>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</si>
  <si>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</si>
  <si>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</si>
  <si>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</si>
  <si>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</si>
  <si>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</si>
  <si>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</si>
  <si>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</si>
  <si>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</si>
  <si>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</si>
  <si>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</si>
  <si>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</si>
  <si>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</si>
  <si>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</si>
  <si>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</si>
  <si>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</si>
  <si>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</si>
  <si>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</si>
  <si>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</si>
  <si>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</si>
  <si>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</si>
  <si>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</si>
  <si>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</si>
  <si>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</si>
  <si>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</si>
  <si>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</si>
  <si>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</si>
  <si>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</si>
  <si>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</si>
  <si>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</si>
  <si>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</si>
  <si>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</si>
  <si>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</si>
  <si>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</si>
  <si>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</si>
  <si>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</si>
  <si>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</si>
  <si>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</si>
  <si>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</si>
  <si>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</si>
  <si>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</si>
  <si>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</si>
  <si>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</si>
  <si>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</si>
  <si>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</si>
  <si>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</si>
  <si>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</si>
  <si>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</si>
  <si>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</si>
  <si>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</si>
  <si>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</si>
  <si>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</si>
  <si>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</si>
  <si>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</si>
  <si>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</si>
  <si>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</si>
  <si>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</si>
  <si>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</si>
  <si>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</si>
  <si>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</si>
  <si>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</si>
  <si>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</si>
  <si>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</si>
  <si>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</si>
  <si>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</si>
  <si>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</si>
  <si>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</si>
  <si>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</si>
  <si>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</si>
  <si>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</si>
  <si>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</si>
  <si>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</si>
  <si>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</si>
  <si>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</si>
  <si>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</si>
  <si>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</si>
  <si>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</si>
  <si>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</si>
  <si>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</si>
  <si>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</si>
  <si>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</si>
  <si>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</si>
  <si>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</si>
  <si>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</si>
  <si>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</si>
  <si>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</si>
  <si>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</si>
  <si>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</si>
  <si>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</si>
  <si>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</si>
  <si>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</si>
  <si>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</si>
  <si>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</si>
  <si>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</si>
  <si>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</si>
  <si>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</si>
  <si>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</si>
  <si>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</si>
  <si>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</si>
  <si>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</si>
  <si>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</si>
  <si>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</si>
  <si>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</si>
  <si>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</si>
  <si>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</si>
  <si>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</si>
  <si>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</si>
  <si>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</si>
  <si>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</si>
  <si>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</si>
  <si>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</si>
  <si>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</si>
  <si>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</si>
  <si>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</si>
  <si>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</si>
  <si>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</si>
  <si>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</si>
  <si>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</si>
  <si>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</si>
  <si>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</si>
  <si>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</si>
  <si>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</si>
  <si>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</si>
  <si>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</si>
  <si>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</si>
  <si>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</si>
  <si>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</si>
  <si>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</si>
  <si>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</si>
  <si>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</si>
  <si>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</si>
  <si>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</si>
  <si>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</si>
  <si>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</si>
  <si>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</si>
  <si>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</si>
  <si>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</si>
  <si>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</si>
  <si>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</si>
  <si>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</si>
  <si>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</si>
  <si>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</si>
  <si>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</si>
  <si>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</si>
  <si>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</si>
  <si>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</si>
  <si>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</si>
  <si>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</si>
  <si>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</si>
  <si>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</si>
  <si>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</si>
  <si>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</si>
  <si>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</si>
  <si>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</si>
  <si>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</si>
  <si>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</si>
  <si>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</si>
  <si>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</si>
  <si>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</si>
  <si>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</si>
  <si>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</si>
  <si>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</si>
  <si>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</si>
  <si>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</si>
  <si>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</si>
  <si>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</si>
  <si>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</si>
  <si>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</si>
  <si>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</si>
  <si>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</si>
  <si>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</si>
  <si>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</si>
  <si>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</si>
  <si>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</si>
  <si>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</si>
  <si>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</si>
  <si>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</si>
  <si>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</si>
  <si>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</si>
  <si>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</si>
  <si>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</si>
  <si>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</si>
  <si>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</si>
  <si>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</si>
  <si>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</si>
  <si>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</si>
  <si>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</si>
  <si>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</si>
  <si>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</si>
  <si>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</si>
  <si>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</si>
  <si>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</si>
  <si>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</si>
  <si>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</si>
  <si>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</si>
  <si>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</si>
  <si>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</si>
  <si>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</si>
  <si>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</si>
  <si>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</si>
  <si>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</si>
  <si>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</si>
  <si>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</si>
  <si>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</si>
  <si>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</si>
  <si>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</si>
  <si>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</si>
  <si>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</si>
  <si>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</si>
  <si>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</si>
  <si>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</si>
  <si>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</si>
  <si>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</si>
  <si>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</si>
  <si>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</si>
  <si>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</si>
  <si>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</si>
  <si>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</si>
  <si>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</si>
  <si>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</si>
  <si>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</si>
  <si>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</si>
  <si>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</si>
  <si>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</si>
  <si>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</si>
  <si>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</si>
  <si>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</si>
  <si>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</si>
  <si>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</si>
  <si>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</si>
  <si>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</si>
  <si>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</si>
  <si>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</si>
  <si>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</si>
  <si>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</si>
  <si>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</si>
  <si>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</si>
  <si>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</si>
  <si>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</si>
  <si>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</si>
  <si>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</si>
  <si>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</si>
  <si>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</si>
  <si>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</si>
  <si>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</si>
  <si>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</si>
  <si>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</si>
  <si>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</si>
  <si>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</si>
  <si>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</si>
  <si>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</si>
  <si>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</si>
  <si>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</si>
  <si>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</si>
  <si>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</si>
  <si>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</si>
  <si>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</si>
  <si>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</si>
  <si>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</si>
  <si>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</si>
  <si>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</si>
  <si>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</si>
  <si>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</si>
  <si>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</si>
  <si>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</si>
  <si>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</si>
  <si>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</si>
  <si>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</si>
  <si>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</si>
  <si>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</si>
  <si>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</si>
  <si>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</si>
  <si>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</si>
  <si>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</si>
  <si>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</si>
  <si>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</si>
  <si>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</si>
  <si>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</si>
  <si>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</si>
  <si>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</si>
  <si>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</si>
  <si>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</si>
  <si>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</si>
  <si>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</si>
  <si>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</si>
  <si>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</si>
  <si>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</si>
  <si>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</si>
  <si>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</si>
  <si>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</si>
  <si>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</si>
  <si>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</si>
  <si>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</si>
  <si>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</si>
  <si>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</si>
  <si>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</si>
  <si>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</si>
  <si>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</si>
  <si>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</si>
  <si>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</si>
  <si>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</si>
  <si>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</si>
  <si>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</si>
  <si>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</si>
  <si>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</si>
  <si>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</si>
  <si>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</si>
  <si>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</si>
  <si>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</si>
  <si>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</si>
  <si>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</si>
  <si>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</si>
  <si>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</si>
  <si>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</si>
  <si>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</si>
  <si>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</si>
  <si>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</si>
  <si>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</si>
  <si>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</si>
  <si>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</si>
  <si>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</si>
  <si>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</si>
  <si>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</si>
  <si>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</si>
  <si>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</si>
  <si>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</si>
  <si>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</si>
  <si>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</si>
  <si>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</si>
  <si>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</si>
  <si>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</si>
  <si>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</si>
  <si>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</si>
  <si>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</si>
  <si>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</si>
  <si>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</si>
  <si>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</si>
  <si>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</si>
  <si>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</si>
  <si>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</si>
  <si>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</si>
  <si>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</si>
  <si>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</si>
  <si>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</si>
  <si>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</si>
  <si>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</si>
  <si>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</si>
  <si>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</si>
  <si>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</si>
  <si>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</si>
  <si>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</si>
  <si>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</si>
  <si>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</si>
  <si>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</si>
  <si>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</si>
  <si>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</si>
  <si>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</si>
  <si>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</si>
  <si>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</si>
  <si>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</si>
  <si>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</si>
  <si>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</si>
  <si>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</si>
  <si>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</si>
  <si>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</si>
  <si>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</si>
  <si>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</si>
  <si>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</si>
  <si>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</si>
  <si>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</si>
  <si>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</si>
  <si>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</si>
  <si>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</si>
  <si>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</si>
  <si>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</si>
  <si>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</si>
  <si>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</si>
  <si>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</si>
  <si>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</si>
  <si>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</si>
  <si>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</si>
  <si>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</si>
  <si>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</si>
  <si>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</si>
  <si>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</si>
  <si>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</si>
  <si>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</si>
  <si>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</si>
  <si>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</si>
  <si>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</si>
  <si>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</si>
  <si>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</si>
  <si>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</si>
  <si>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</si>
  <si>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</si>
  <si>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</si>
  <si>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</si>
  <si>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</si>
  <si>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</si>
  <si>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</si>
  <si>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</si>
  <si>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</si>
  <si>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</si>
  <si>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</si>
  <si>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</si>
  <si>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</si>
  <si>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</si>
  <si>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</si>
  <si>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</si>
  <si>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</si>
  <si>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</si>
  <si>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</si>
  <si>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</si>
  <si>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</si>
  <si>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</si>
  <si>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</si>
  <si>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</si>
  <si>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</si>
  <si>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</si>
  <si>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</si>
  <si>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</si>
  <si>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</si>
  <si>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</si>
  <si>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</si>
  <si>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</si>
  <si>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</si>
  <si>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</si>
  <si>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</si>
  <si>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</si>
  <si>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</si>
  <si>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</si>
  <si>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</si>
  <si>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</si>
  <si>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</si>
  <si>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</si>
  <si>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</si>
  <si>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</si>
  <si>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</si>
  <si>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</si>
  <si>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</si>
  <si>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</si>
  <si>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</si>
  <si>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</si>
  <si>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</si>
  <si>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</si>
  <si>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</si>
  <si>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</si>
  <si>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</si>
  <si>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</si>
  <si>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</si>
  <si>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</si>
  <si>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</si>
  <si>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</si>
  <si>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</si>
  <si>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</si>
  <si>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</si>
  <si>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</si>
  <si>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</si>
  <si>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</si>
  <si>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</si>
  <si>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</si>
  <si>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</si>
  <si>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</si>
  <si>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</si>
  <si>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</si>
  <si>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</si>
  <si>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</si>
  <si>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</si>
  <si>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</si>
  <si>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</si>
  <si>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</si>
  <si>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</si>
  <si>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</si>
  <si>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</si>
  <si>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</si>
  <si>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</si>
  <si>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</si>
  <si>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</si>
  <si>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</si>
  <si>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</si>
  <si>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</si>
  <si>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</si>
  <si>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</si>
  <si>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</si>
  <si>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</si>
  <si>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</si>
  <si>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</si>
  <si>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</si>
  <si>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</si>
  <si>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</si>
  <si>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</si>
  <si>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</si>
  <si>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</si>
  <si>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</si>
  <si>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</si>
  <si>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</si>
  <si>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</si>
  <si>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</si>
  <si>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</si>
  <si>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</si>
  <si>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</si>
  <si>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</si>
  <si>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</si>
  <si>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</si>
  <si>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</si>
  <si>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</si>
  <si>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</si>
  <si>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</si>
  <si>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</si>
  <si>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</si>
  <si>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</si>
  <si>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</si>
  <si>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</si>
  <si>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</si>
  <si>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</si>
  <si>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</si>
  <si>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</si>
  <si>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</si>
  <si>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</si>
  <si>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</si>
  <si>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</si>
  <si>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</si>
  <si>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</si>
  <si>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</si>
  <si>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</si>
  <si>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</si>
  <si>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</si>
  <si>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</si>
  <si>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</si>
  <si>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</si>
  <si>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</si>
  <si>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</si>
  <si>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</si>
  <si>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</si>
  <si>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</si>
  <si>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</si>
  <si>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</si>
  <si>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</si>
  <si>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</si>
  <si>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</si>
  <si>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</si>
  <si>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</si>
  <si>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</si>
  <si>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</si>
  <si>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</si>
  <si>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</si>
  <si>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</si>
  <si>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</si>
  <si>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</si>
  <si>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</si>
  <si>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</si>
  <si>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</si>
  <si>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</si>
  <si>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</si>
  <si>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</si>
  <si>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</si>
  <si>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</si>
  <si>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</si>
  <si>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</si>
  <si>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</si>
  <si>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</si>
  <si>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</si>
  <si>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</si>
  <si>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</si>
  <si>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</si>
  <si>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</si>
  <si>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</si>
  <si>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</si>
  <si>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</si>
  <si>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</si>
  <si>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</si>
  <si>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</si>
  <si>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</si>
  <si>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</si>
  <si>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</si>
  <si>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</si>
  <si>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</si>
  <si>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</si>
  <si>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</si>
  <si>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</si>
  <si>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</si>
  <si>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</si>
  <si>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</si>
  <si>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</si>
  <si>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</si>
  <si>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</si>
  <si>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</si>
  <si>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</si>
  <si>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</si>
  <si>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</si>
  <si>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</si>
  <si>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</si>
  <si>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</si>
  <si>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</si>
  <si>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</si>
  <si>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</si>
  <si>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</si>
  <si>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</si>
  <si>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</si>
  <si>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</si>
  <si>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</si>
  <si>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</si>
  <si>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</si>
  <si>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</si>
  <si>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</si>
  <si>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</si>
  <si>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</si>
  <si>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</si>
  <si>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</si>
  <si>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</si>
  <si>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</si>
  <si>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</si>
  <si>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</si>
  <si>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</si>
  <si>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</si>
  <si>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</si>
  <si>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</si>
  <si>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</si>
  <si>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</si>
  <si>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</si>
  <si>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</si>
  <si>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</si>
  <si>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</si>
  <si>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</si>
  <si>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</si>
  <si>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</si>
  <si>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</si>
  <si>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</si>
  <si>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</si>
  <si>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</si>
  <si>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</si>
  <si>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</si>
  <si>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</si>
  <si>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</si>
  <si>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</si>
  <si>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</si>
  <si>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</si>
  <si>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</si>
  <si>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</si>
  <si>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</si>
  <si>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</si>
  <si>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</si>
  <si>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</si>
  <si>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</si>
  <si>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</si>
  <si>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</si>
  <si>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</si>
  <si>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</si>
  <si>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</si>
  <si>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</si>
  <si>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</si>
  <si>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</si>
  <si>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</si>
  <si>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</si>
  <si>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</si>
  <si>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</si>
  <si>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</si>
  <si>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</si>
  <si>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</si>
  <si>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</si>
  <si>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</si>
  <si>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</si>
  <si>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</si>
  <si>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</si>
  <si>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</si>
  <si>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</si>
  <si>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</si>
  <si>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</si>
  <si>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</si>
  <si>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</si>
  <si>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</si>
  <si>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</si>
  <si>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</si>
  <si>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</si>
  <si>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</si>
  <si>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</si>
  <si>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</si>
  <si>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</si>
  <si>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</si>
  <si>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</si>
  <si>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</si>
  <si>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</si>
  <si>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</si>
  <si>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</si>
  <si>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</si>
  <si>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</si>
  <si>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</si>
  <si>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</si>
  <si>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</si>
  <si>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</si>
  <si>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</si>
  <si>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</si>
  <si>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</si>
  <si>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</si>
  <si>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</si>
  <si>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</si>
  <si>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</si>
  <si>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</si>
  <si>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</si>
  <si>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</si>
  <si>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</si>
  <si>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</si>
  <si>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</si>
  <si>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</si>
  <si>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</si>
  <si>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</si>
  <si>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</si>
  <si>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</si>
  <si>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</si>
  <si>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</si>
  <si>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</si>
  <si>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</si>
  <si>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</si>
  <si>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</si>
  <si>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</si>
  <si>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</si>
  <si>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</si>
  <si>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</si>
  <si>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</si>
  <si>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</si>
  <si>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</si>
  <si>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</si>
  <si>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</si>
  <si>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</si>
  <si>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</si>
  <si>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</si>
  <si>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</si>
  <si>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</si>
  <si>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</si>
  <si>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</si>
  <si>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</si>
  <si>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</si>
  <si>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</si>
  <si>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</si>
  <si>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</si>
  <si>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</si>
  <si>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</si>
  <si>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</si>
  <si>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</si>
  <si>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</si>
  <si>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</si>
  <si>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</si>
  <si>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</si>
  <si>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</si>
  <si>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</si>
  <si>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</si>
  <si>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</si>
  <si>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</si>
  <si>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</si>
  <si>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</si>
  <si>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</si>
  <si>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</si>
  <si>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</si>
  <si>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</si>
  <si>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</si>
  <si>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</si>
  <si>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</si>
  <si>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</si>
  <si>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</si>
  <si>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</si>
  <si>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</si>
  <si>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</si>
  <si>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</si>
  <si>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</si>
  <si>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</si>
  <si>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</si>
  <si>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</si>
  <si>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</si>
  <si>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</si>
  <si>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</si>
  <si>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</si>
  <si>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</si>
  <si>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</si>
  <si>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</si>
  <si>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</si>
  <si>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</si>
  <si>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</si>
  <si>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</si>
  <si>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</si>
  <si>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</si>
  <si>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</si>
  <si>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</si>
  <si>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</si>
  <si>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</si>
  <si>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</si>
  <si>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</si>
  <si>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</si>
  <si>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</si>
  <si>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</si>
  <si>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</si>
  <si>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</si>
  <si>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</si>
  <si>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</si>
  <si>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</si>
  <si>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</si>
  <si>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</si>
  <si>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</si>
  <si>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</si>
  <si>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</si>
  <si>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</si>
  <si>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</si>
  <si>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</si>
  <si>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</si>
  <si>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</si>
  <si>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</si>
  <si>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</si>
  <si>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</si>
  <si>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</si>
  <si>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</si>
  <si>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</si>
  <si>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</si>
  <si>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</si>
  <si>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</si>
  <si>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</si>
  <si>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</si>
  <si>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</si>
  <si>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</si>
  <si>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</si>
  <si>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</si>
  <si>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</si>
  <si>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</si>
  <si>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</si>
  <si>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</si>
  <si>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</si>
  <si>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</si>
  <si>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</si>
  <si>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</si>
  <si>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</si>
  <si>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</si>
  <si>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</si>
  <si>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</si>
  <si>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</si>
  <si>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</si>
  <si>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</si>
  <si>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</si>
  <si>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</si>
  <si>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</si>
  <si>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</si>
  <si>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</si>
  <si>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</si>
  <si>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</si>
  <si>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</si>
  <si>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</si>
  <si>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</si>
  <si>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</si>
  <si>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</si>
  <si>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</si>
  <si>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</si>
  <si>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</si>
  <si>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</si>
  <si>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</si>
  <si>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</si>
  <si>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</si>
  <si>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</si>
  <si>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</si>
  <si>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</si>
  <si>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</si>
  <si>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</si>
  <si>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</si>
  <si>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</si>
  <si>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</si>
  <si>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</si>
  <si>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</si>
  <si>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</si>
  <si>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</si>
  <si>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</si>
  <si>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</si>
  <si>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</si>
  <si>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</si>
  <si>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</si>
  <si>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</si>
  <si>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</si>
  <si>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</si>
  <si>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</si>
  <si>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</si>
  <si>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</si>
  <si>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</si>
  <si>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</si>
  <si>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</si>
  <si>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</si>
  <si>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</si>
  <si>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</si>
  <si>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</si>
  <si>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</si>
  <si>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</si>
  <si>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</si>
  <si>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</si>
  <si>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</si>
  <si>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</si>
  <si>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</si>
  <si>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</si>
  <si>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</si>
  <si>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</si>
  <si>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</si>
  <si>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</si>
  <si>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</si>
  <si>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</si>
  <si>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</si>
  <si>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</si>
  <si>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</si>
  <si>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</si>
  <si>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</si>
  <si>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</si>
  <si>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</si>
  <si>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</si>
  <si>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</si>
  <si>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</si>
  <si>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</si>
  <si>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</si>
  <si>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</si>
  <si>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</si>
  <si>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</si>
  <si>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</si>
  <si>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</si>
  <si>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</si>
  <si>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</si>
  <si>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</si>
  <si>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</si>
  <si>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</si>
  <si>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</si>
  <si>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</si>
  <si>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</si>
  <si>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</si>
  <si>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</si>
  <si>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</si>
  <si>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</si>
  <si>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</si>
  <si>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</si>
  <si>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</si>
  <si>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</si>
  <si>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</si>
  <si>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</si>
  <si>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</si>
  <si>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</si>
  <si>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</si>
  <si>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</si>
  <si>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</si>
  <si>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</si>
  <si>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</si>
  <si>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</si>
  <si>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</si>
  <si>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</si>
  <si>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</si>
  <si>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</si>
  <si>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</si>
  <si>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</si>
  <si>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</si>
  <si>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</si>
  <si>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</si>
  <si>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</si>
  <si>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</si>
  <si>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</si>
  <si>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</si>
  <si>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</si>
  <si>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</si>
  <si>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</si>
  <si>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</si>
  <si>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</si>
  <si>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</si>
  <si>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</si>
  <si>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</si>
  <si>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</si>
  <si>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</si>
  <si>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</si>
  <si>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</si>
  <si>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</si>
  <si>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</si>
  <si>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</si>
  <si>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</si>
  <si>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</si>
  <si>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</si>
  <si>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</si>
  <si>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</si>
  <si>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</si>
  <si>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</si>
  <si>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</si>
  <si>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</si>
  <si>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</si>
  <si>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</si>
  <si>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</si>
  <si>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</si>
  <si>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</si>
  <si>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</si>
  <si>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</si>
  <si>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</si>
  <si>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</si>
  <si>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</si>
  <si>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</si>
  <si>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</si>
  <si>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</si>
  <si>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</si>
  <si>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</si>
  <si>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</si>
  <si>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</si>
  <si>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</si>
  <si>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</si>
  <si>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</si>
  <si>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</si>
  <si>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</si>
  <si>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</si>
  <si>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</si>
  <si>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</si>
  <si>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</si>
  <si>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</si>
  <si>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</si>
  <si>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</si>
  <si>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</si>
  <si>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</si>
  <si>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</si>
  <si>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</si>
  <si>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</si>
  <si>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</si>
  <si>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</si>
  <si>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</si>
  <si>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</si>
  <si>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</si>
  <si>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</si>
  <si>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</si>
  <si>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</si>
  <si>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</si>
  <si>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</si>
  <si>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</si>
  <si>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</si>
  <si>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</si>
  <si>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</si>
  <si>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</si>
  <si>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</si>
  <si>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</si>
  <si>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</si>
  <si>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</si>
  <si>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</si>
  <si>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</si>
  <si>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</si>
  <si>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</si>
  <si>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</si>
  <si>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</si>
  <si>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</si>
  <si>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</si>
  <si>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</si>
  <si>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</si>
  <si>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</si>
  <si>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</si>
  <si>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</si>
  <si>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</si>
  <si>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</si>
  <si>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</si>
  <si>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</si>
  <si>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</si>
  <si>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</si>
  <si>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</si>
  <si>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</si>
  <si>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</si>
  <si>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</si>
  <si>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</si>
  <si>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</si>
  <si>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</si>
  <si>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</si>
  <si>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</si>
  <si>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</si>
  <si>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</si>
  <si>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</si>
  <si>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</si>
  <si>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</si>
  <si>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</si>
  <si>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</si>
  <si>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</si>
  <si>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</si>
  <si>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</si>
  <si>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</si>
  <si>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</si>
  <si>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</si>
  <si>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</si>
  <si>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</si>
  <si>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</si>
  <si>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</si>
  <si>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</si>
  <si>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</si>
  <si>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</si>
  <si>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</si>
  <si>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</si>
  <si>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</si>
  <si>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</si>
  <si>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</si>
  <si>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</si>
  <si>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</si>
  <si>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</si>
  <si>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</si>
  <si>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</si>
  <si>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</si>
  <si>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</si>
  <si>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</si>
  <si>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</si>
  <si>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</si>
  <si>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</si>
  <si>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</si>
  <si>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</si>
  <si>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</si>
  <si>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</si>
  <si>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</si>
  <si>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</si>
  <si>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</si>
  <si>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</si>
  <si>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</si>
  <si>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</si>
  <si>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</si>
  <si>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</si>
  <si>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</si>
  <si>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</si>
  <si>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</si>
  <si>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</si>
  <si>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</si>
  <si>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</si>
  <si>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</si>
  <si>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</si>
  <si>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</si>
  <si>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</si>
  <si>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</si>
  <si>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</si>
  <si>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</si>
  <si>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</si>
  <si>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</si>
  <si>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</si>
  <si>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</si>
  <si>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</si>
  <si>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</si>
  <si>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</si>
  <si>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</si>
  <si>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</si>
  <si>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</si>
  <si>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</si>
  <si>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</si>
  <si>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</si>
  <si>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</si>
  <si>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</si>
  <si>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</si>
  <si>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</si>
  <si>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</si>
  <si>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</si>
  <si>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</si>
  <si>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</si>
  <si>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</si>
  <si>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</si>
  <si>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</si>
  <si>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</si>
  <si>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</si>
  <si>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</si>
  <si>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</si>
  <si>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</si>
  <si>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</si>
  <si>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</si>
  <si>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</si>
  <si>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</si>
  <si>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</si>
  <si>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</si>
  <si>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</si>
  <si>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</si>
  <si>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</si>
  <si>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</si>
  <si>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</si>
  <si>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</si>
  <si>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</si>
  <si>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</si>
  <si>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</si>
  <si>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</si>
  <si>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</si>
  <si>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</si>
  <si>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</si>
  <si>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</si>
  <si>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</si>
  <si>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</si>
  <si>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</si>
  <si>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</si>
  <si>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</si>
  <si>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</si>
  <si>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</si>
  <si>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</si>
  <si>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</si>
  <si>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</si>
  <si>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</si>
  <si>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</si>
  <si>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</si>
  <si>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</si>
  <si>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</si>
  <si>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</si>
  <si>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</si>
  <si>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</si>
  <si>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</si>
  <si>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</si>
  <si>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</si>
  <si>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</si>
  <si>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</si>
  <si>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</si>
  <si>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</si>
  <si>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</si>
  <si>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</si>
  <si>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</si>
  <si>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</si>
  <si>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</si>
  <si>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</si>
  <si>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</si>
  <si>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</si>
  <si>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</si>
  <si>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</si>
  <si>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</si>
  <si>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</si>
  <si>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</si>
  <si>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</si>
  <si>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</si>
  <si>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</si>
  <si>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</si>
  <si>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</si>
  <si>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</si>
  <si>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</si>
  <si>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</si>
  <si>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</si>
  <si>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</si>
  <si>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</si>
  <si>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</si>
  <si>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</si>
  <si>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</si>
  <si>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</si>
  <si>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</si>
  <si>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</si>
  <si>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</si>
  <si>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</si>
  <si>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</si>
  <si>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</si>
  <si>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</si>
  <si>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</si>
  <si>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</si>
  <si>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</si>
  <si>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</si>
  <si>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</si>
  <si>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</si>
  <si>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</si>
  <si>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</si>
  <si>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</si>
  <si>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</si>
  <si>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</si>
  <si>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</si>
  <si>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</si>
  <si>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</si>
  <si>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</si>
  <si>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</si>
  <si>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</si>
  <si>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</si>
  <si>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</si>
  <si>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</si>
  <si>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</si>
  <si>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</si>
  <si>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</si>
  <si>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</si>
  <si>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</si>
  <si>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</si>
  <si>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</si>
  <si>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</si>
  <si>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</si>
  <si>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</si>
  <si>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</si>
  <si>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</si>
  <si>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</si>
  <si>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</si>
  <si>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</si>
  <si>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</si>
  <si>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</si>
  <si>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</si>
  <si>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</si>
  <si>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</si>
  <si>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</si>
  <si>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</si>
  <si>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</si>
  <si>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</si>
  <si>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</si>
  <si>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</si>
  <si>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</si>
  <si>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</si>
  <si>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</si>
  <si>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</si>
  <si>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</si>
  <si>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</si>
  <si>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</si>
  <si>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</si>
  <si>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</si>
  <si>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</si>
  <si>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</si>
  <si>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</si>
  <si>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</si>
  <si>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</si>
  <si>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</si>
  <si>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</si>
  <si>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</si>
  <si>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</si>
  <si>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</si>
  <si>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</si>
  <si>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</si>
  <si>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</si>
  <si>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</si>
  <si>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</si>
  <si>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</si>
  <si>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</si>
  <si>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</si>
  <si>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</si>
  <si>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</si>
  <si>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</si>
  <si>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</si>
  <si>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</si>
  <si>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</si>
  <si>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</si>
  <si>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</si>
  <si>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</si>
  <si>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</si>
  <si>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</si>
  <si>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</si>
  <si>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</si>
  <si>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</si>
  <si>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</si>
  <si>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</si>
  <si>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</si>
  <si>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</si>
  <si>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</si>
  <si>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</si>
  <si>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</si>
  <si>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</si>
  <si>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</si>
  <si>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</si>
  <si>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</si>
  <si>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</si>
  <si>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</si>
  <si>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</si>
  <si>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</si>
  <si>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</si>
  <si>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</si>
  <si>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</si>
  <si>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</si>
  <si>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</si>
  <si>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</si>
  <si>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</si>
  <si>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</si>
  <si>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</si>
  <si>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</si>
  <si>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</si>
  <si>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</si>
  <si>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</si>
  <si>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</si>
  <si>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</si>
  <si>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</si>
  <si>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</si>
  <si>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</si>
  <si>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</si>
  <si>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</si>
  <si>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</si>
  <si>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</si>
  <si>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</si>
  <si>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</si>
  <si>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</si>
  <si>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</si>
  <si>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</si>
  <si>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</si>
  <si>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</si>
  <si>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</si>
  <si>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</si>
  <si>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</si>
  <si>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</si>
  <si>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</si>
  <si>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</si>
  <si>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</si>
  <si>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</si>
  <si>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</si>
  <si>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</si>
  <si>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</si>
  <si>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</si>
  <si>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</si>
  <si>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</si>
  <si>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</si>
  <si>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</si>
  <si>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</si>
  <si>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</si>
  <si>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</si>
  <si>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</si>
  <si>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</si>
  <si>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</si>
  <si>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</si>
  <si>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</si>
  <si>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</si>
  <si>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</si>
  <si>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</si>
  <si>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</si>
  <si>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</si>
  <si>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</si>
  <si>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</si>
  <si>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</si>
  <si>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</si>
  <si>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</si>
  <si>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</si>
  <si>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</si>
  <si>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</si>
  <si>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</si>
  <si>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</si>
  <si>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</si>
  <si>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</si>
  <si>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</si>
  <si>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</si>
  <si>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</si>
  <si>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</si>
  <si>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</si>
  <si>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</si>
  <si>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</si>
  <si>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</si>
  <si>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</si>
  <si>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</si>
  <si>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</si>
  <si>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</si>
  <si>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</si>
  <si>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</si>
  <si>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</si>
  <si>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</si>
  <si>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</si>
  <si>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</si>
  <si>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</si>
  <si>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</si>
  <si>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</si>
  <si>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</si>
  <si>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</si>
  <si>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</si>
  <si>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</si>
  <si>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</si>
  <si>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</si>
  <si>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</si>
  <si>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</si>
  <si>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</si>
  <si>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</si>
  <si>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</si>
  <si>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</si>
  <si>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</si>
  <si>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</si>
  <si>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</si>
  <si>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</si>
  <si>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</si>
  <si>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</si>
  <si>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</si>
  <si>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</si>
  <si>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</si>
  <si>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</si>
  <si>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</si>
  <si>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</si>
  <si>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</si>
  <si>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</si>
  <si>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</si>
  <si>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</si>
  <si>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</si>
  <si>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</si>
  <si>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</si>
  <si>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</si>
  <si>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</si>
  <si>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</si>
  <si>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</si>
  <si>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</si>
  <si>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</si>
  <si>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</si>
  <si>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</si>
  <si>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</si>
  <si>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</si>
  <si>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</si>
  <si>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</si>
  <si>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</si>
  <si>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</si>
  <si>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</si>
  <si>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</si>
  <si>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</si>
  <si>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</si>
  <si>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</si>
  <si>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</si>
  <si>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</si>
  <si>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</si>
  <si>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</si>
  <si>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</si>
  <si>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</si>
  <si>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</si>
  <si>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</si>
  <si>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</si>
  <si>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</si>
  <si>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</si>
  <si>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</si>
  <si>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</si>
  <si>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</si>
  <si>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</si>
  <si>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</si>
  <si>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</si>
  <si>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</si>
  <si>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</si>
  <si>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</si>
  <si>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</si>
  <si>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</si>
  <si>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</si>
  <si>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</si>
  <si>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</si>
  <si>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</si>
  <si>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</si>
  <si>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</si>
  <si>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</si>
  <si>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</si>
  <si>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</si>
  <si>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</si>
  <si>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</si>
  <si>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</si>
  <si>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</si>
  <si>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</si>
  <si>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</si>
  <si>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</si>
  <si>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</si>
  <si>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</si>
  <si>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</si>
  <si>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</si>
  <si>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</si>
  <si>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</si>
  <si>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</si>
  <si>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</si>
  <si>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</si>
  <si>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</si>
  <si>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</si>
  <si>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</si>
  <si>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</si>
  <si>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</si>
  <si>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</si>
  <si>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</si>
  <si>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</si>
  <si>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</si>
  <si>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</si>
  <si>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</si>
  <si>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</si>
  <si>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</si>
  <si>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</si>
  <si>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</si>
  <si>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</si>
  <si>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</si>
  <si>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</si>
  <si>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</si>
  <si>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</si>
  <si>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</si>
  <si>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</si>
  <si>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</si>
  <si>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</si>
  <si>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</si>
  <si>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</si>
  <si>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</si>
  <si>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</si>
  <si>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</si>
  <si>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</si>
  <si>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</si>
  <si>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</si>
  <si>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</si>
  <si>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</si>
  <si>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</si>
  <si>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</si>
  <si>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</si>
  <si>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</si>
  <si>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</si>
  <si>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</si>
  <si>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</si>
  <si>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</si>
  <si>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</si>
  <si>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</si>
  <si>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</si>
  <si>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</si>
  <si>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</si>
  <si>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</si>
  <si>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</si>
  <si>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</si>
  <si>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</si>
  <si>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</si>
  <si>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</si>
  <si>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</si>
  <si>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</si>
  <si>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</si>
  <si>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</si>
  <si>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</si>
  <si>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</si>
  <si>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</si>
  <si>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</si>
  <si>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</si>
  <si>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</si>
  <si>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</si>
  <si>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</si>
  <si>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</si>
  <si>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</si>
  <si>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</si>
  <si>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</si>
  <si>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</si>
  <si>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</si>
  <si>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</si>
  <si>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</si>
  <si>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</si>
  <si>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</si>
  <si>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</si>
  <si>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</si>
  <si>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</si>
  <si>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</si>
  <si>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</si>
  <si>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</si>
  <si>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</si>
  <si>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</si>
  <si>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</si>
  <si>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</si>
  <si>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</si>
  <si>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</si>
  <si>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</si>
  <si>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</si>
  <si>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</si>
  <si>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</si>
  <si>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</si>
  <si>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</si>
  <si>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</si>
  <si>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</si>
  <si>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</si>
  <si>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</si>
  <si>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</si>
  <si>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</si>
  <si>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</si>
  <si>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</si>
  <si>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</si>
  <si>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</si>
  <si>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</si>
  <si>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</si>
  <si>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</si>
  <si>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</si>
  <si>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</si>
  <si>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</si>
  <si>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</si>
  <si>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</si>
  <si>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</si>
  <si>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</si>
  <si>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</si>
  <si>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</si>
  <si>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</si>
  <si>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</si>
  <si>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</si>
  <si>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</si>
  <si>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</si>
  <si>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</si>
  <si>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</si>
  <si>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</si>
  <si>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</si>
  <si>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</si>
  <si>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</si>
  <si>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</si>
  <si>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</si>
  <si>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</si>
  <si>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</si>
  <si>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</si>
  <si>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</si>
  <si>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</si>
  <si>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</si>
  <si>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</si>
  <si>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</si>
  <si>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</si>
  <si>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</si>
  <si>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</si>
  <si>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</si>
  <si>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</si>
  <si>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</si>
  <si>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</si>
  <si>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</si>
  <si>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</si>
  <si>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</si>
  <si>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</si>
  <si>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</si>
  <si>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</si>
  <si>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</si>
  <si>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</si>
  <si>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</si>
  <si>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</si>
  <si>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</si>
  <si>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</si>
  <si>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</si>
  <si>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</si>
  <si>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</si>
  <si>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</si>
  <si>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</si>
  <si>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</si>
  <si>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</si>
  <si>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</si>
  <si>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</si>
  <si>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</si>
  <si>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</si>
  <si>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</si>
  <si>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</si>
  <si>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</si>
  <si>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</si>
  <si>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</si>
  <si>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</si>
  <si>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</si>
  <si>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</si>
  <si>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</si>
  <si>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</si>
  <si>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</si>
  <si>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</si>
  <si>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</si>
  <si>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</si>
  <si>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</si>
  <si>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</si>
  <si>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</si>
  <si>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</si>
  <si>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</si>
  <si>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</si>
  <si>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</si>
  <si>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</si>
  <si>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</si>
  <si>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</si>
  <si>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</si>
  <si>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</si>
  <si>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</si>
  <si>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</si>
  <si>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</si>
  <si>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</si>
  <si>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</si>
  <si>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</si>
  <si>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</si>
  <si>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</si>
  <si>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</si>
  <si>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</si>
  <si>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</si>
  <si>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</si>
  <si>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</si>
  <si>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</si>
  <si>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</si>
  <si>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</si>
  <si>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</si>
  <si>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</si>
  <si>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</si>
  <si>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</si>
  <si>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</si>
  <si>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</si>
  <si>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</si>
  <si>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</si>
  <si>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</si>
  <si>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</si>
  <si>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</si>
  <si>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</si>
  <si>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</si>
  <si>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</si>
  <si>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</si>
  <si>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</si>
  <si>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</si>
  <si>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</si>
  <si>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</si>
  <si>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</si>
  <si>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</si>
  <si>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</si>
  <si>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</si>
  <si>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</si>
  <si>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</si>
  <si>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</si>
  <si>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</si>
  <si>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</si>
  <si>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</si>
  <si>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</si>
  <si>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</si>
  <si>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</si>
  <si>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</si>
  <si>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</si>
  <si>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</si>
  <si>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</si>
  <si>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</si>
  <si>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</si>
  <si>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</si>
  <si>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</si>
  <si>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</si>
  <si>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</si>
  <si>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</si>
  <si>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</si>
  <si>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</si>
  <si>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</si>
  <si>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</si>
  <si>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</si>
  <si>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</si>
  <si>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</si>
  <si>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</si>
  <si>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</si>
  <si>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</si>
  <si>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</si>
  <si>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</si>
  <si>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</si>
  <si>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</si>
  <si>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</si>
  <si>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</si>
  <si>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</si>
  <si>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</si>
  <si>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</si>
  <si>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</si>
  <si>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</si>
  <si>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</si>
  <si>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</si>
  <si>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</si>
  <si>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</si>
  <si>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</si>
  <si>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</si>
  <si>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</si>
  <si>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</si>
  <si>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</si>
  <si>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</si>
  <si>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</si>
  <si>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</si>
  <si>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</si>
  <si>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</si>
  <si>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</si>
  <si>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</si>
  <si>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</si>
  <si>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</si>
  <si>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</si>
  <si>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</si>
  <si>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</si>
  <si>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</si>
  <si>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</si>
  <si>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</si>
  <si>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</si>
  <si>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</si>
  <si>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</si>
  <si>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</si>
  <si>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</si>
  <si>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</si>
  <si>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</si>
  <si>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</si>
  <si>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</si>
  <si>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</si>
  <si>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</si>
  <si>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</si>
  <si>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</si>
  <si>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</si>
  <si>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</si>
  <si>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</si>
  <si>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</si>
  <si>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</si>
  <si>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</si>
  <si>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</si>
  <si>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</si>
  <si>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</si>
  <si>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</si>
  <si>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</si>
  <si>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</si>
  <si>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</si>
  <si>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</si>
  <si>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</si>
  <si>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</si>
  <si>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</si>
  <si>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</si>
  <si>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</si>
  <si>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</si>
  <si>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</si>
  <si>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</si>
  <si>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</si>
  <si>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</si>
  <si>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</si>
  <si>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</si>
  <si>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</si>
  <si>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</si>
  <si>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</si>
  <si>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</si>
  <si>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</si>
  <si>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</si>
  <si>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</si>
  <si>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</si>
  <si>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</si>
  <si>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</si>
  <si>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</si>
  <si>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</si>
  <si>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</si>
  <si>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</si>
  <si>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</si>
  <si>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</si>
  <si>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</si>
  <si>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</si>
  <si>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</si>
  <si>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</si>
  <si>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</si>
  <si>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</si>
  <si>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</si>
  <si>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</si>
  <si>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</si>
  <si>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</si>
  <si>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</si>
  <si>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</si>
  <si>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</si>
  <si>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</si>
  <si>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</si>
  <si>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</si>
  <si>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</si>
  <si>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</si>
  <si>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</si>
  <si>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</si>
  <si>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</si>
  <si>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</si>
  <si>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</si>
  <si>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</si>
  <si>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</si>
  <si>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</si>
  <si>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</si>
  <si>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</si>
  <si>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</si>
  <si>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</si>
  <si>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</si>
  <si>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</si>
  <si>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</si>
  <si>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</si>
  <si>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</si>
  <si>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</si>
  <si>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</si>
  <si>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</si>
  <si>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</si>
  <si>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</si>
  <si>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</si>
  <si>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</si>
  <si>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</si>
  <si>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</si>
  <si>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</si>
  <si>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</si>
  <si>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</si>
  <si>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</si>
  <si>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</si>
  <si>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</si>
  <si>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</si>
  <si>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</si>
  <si>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</si>
  <si>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</si>
  <si>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</si>
  <si>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</si>
  <si>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</si>
  <si>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</si>
  <si>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</si>
  <si>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</si>
  <si>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</si>
  <si>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</si>
  <si>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</si>
  <si>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</si>
  <si>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</si>
  <si>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</si>
  <si>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</si>
  <si>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</si>
  <si>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</si>
  <si>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</si>
  <si>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</si>
  <si>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</si>
  <si>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</si>
  <si>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</si>
  <si>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</si>
  <si>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</si>
  <si>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</si>
  <si>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</si>
  <si>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</si>
  <si>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</si>
  <si>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</si>
  <si>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</si>
  <si>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</si>
  <si>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</si>
  <si>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</si>
  <si>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</si>
  <si>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</si>
  <si>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</si>
  <si>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</si>
  <si>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</si>
  <si>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</si>
  <si>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</si>
  <si>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</si>
  <si>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</si>
  <si>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</si>
  <si>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</si>
  <si>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</si>
  <si>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</si>
  <si>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</si>
  <si>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</si>
  <si>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</si>
  <si>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</si>
  <si>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</si>
  <si>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</si>
  <si>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</si>
  <si>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</si>
  <si>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</si>
  <si>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</si>
  <si>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</si>
  <si>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</si>
  <si>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</si>
  <si>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</si>
  <si>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</si>
  <si>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</si>
  <si>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</si>
  <si>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</si>
  <si>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</si>
  <si>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</si>
  <si>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</si>
  <si>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</si>
  <si>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</si>
  <si>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</si>
  <si>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</si>
  <si>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</si>
  <si>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</si>
  <si>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</si>
  <si>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</si>
  <si>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</si>
  <si>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</si>
  <si>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</si>
  <si>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</si>
  <si>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</si>
  <si>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</si>
  <si>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</si>
  <si>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</si>
  <si>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</si>
  <si>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</si>
  <si>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</si>
  <si>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</si>
  <si>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</si>
  <si>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</si>
  <si>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</si>
  <si>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</si>
  <si>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</si>
  <si>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</si>
  <si>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</si>
  <si>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</si>
  <si>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</si>
  <si>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</si>
  <si>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</si>
  <si>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</si>
  <si>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</si>
  <si>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</si>
  <si>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</si>
  <si>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</si>
  <si>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</si>
  <si>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</si>
  <si>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</si>
  <si>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</si>
  <si>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</si>
  <si>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</si>
  <si>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</si>
  <si>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</si>
  <si>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</si>
  <si>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</si>
  <si>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</si>
  <si>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</si>
  <si>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</si>
  <si>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</si>
  <si>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</si>
  <si>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</si>
  <si>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</si>
  <si>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</si>
  <si>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</si>
  <si>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</si>
  <si>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</si>
  <si>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</si>
  <si>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</si>
  <si>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</si>
  <si>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</si>
  <si>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</si>
  <si>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</si>
  <si>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</si>
  <si>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</si>
  <si>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</si>
  <si>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</si>
  <si>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</si>
  <si>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</si>
  <si>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</si>
  <si>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</si>
  <si>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</si>
  <si>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</si>
  <si>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</si>
  <si>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</si>
  <si>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</si>
  <si>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</si>
  <si>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</si>
  <si>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</si>
  <si>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</si>
  <si>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</si>
  <si>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</si>
  <si>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</si>
  <si>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</si>
  <si>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</si>
  <si>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</si>
  <si>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</si>
  <si>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</si>
  <si>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</si>
  <si>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</si>
  <si>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</si>
  <si>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</si>
  <si>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</si>
  <si>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</si>
  <si>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</si>
  <si>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</si>
  <si>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</si>
  <si>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</si>
  <si>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</si>
  <si>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</si>
  <si>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</si>
  <si>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</si>
  <si>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</si>
  <si>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</si>
  <si>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</si>
  <si>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</si>
  <si>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</si>
  <si>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</si>
  <si>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</si>
  <si>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</si>
  <si>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</si>
  <si>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</si>
  <si>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</si>
  <si>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</si>
  <si>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</si>
  <si>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</si>
  <si>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</si>
  <si>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</si>
  <si>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</si>
  <si>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</si>
  <si>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</si>
  <si>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</si>
  <si>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</si>
  <si>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</si>
  <si>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</si>
  <si>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</si>
  <si>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</si>
  <si>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</si>
  <si>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</si>
  <si>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</si>
  <si>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</si>
  <si>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</si>
  <si>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</si>
  <si>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</si>
  <si>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</si>
  <si>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</si>
  <si>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</si>
  <si>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</si>
  <si>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</si>
  <si>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</si>
  <si>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</si>
  <si>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</si>
  <si>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</si>
  <si>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</si>
  <si>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</si>
  <si>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</si>
  <si>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</si>
  <si>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</si>
  <si>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</si>
  <si>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</si>
  <si>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</si>
  <si>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</si>
  <si>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</si>
  <si>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</si>
  <si>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</si>
  <si>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</si>
  <si>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</si>
  <si>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</si>
  <si>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</si>
  <si>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</si>
  <si>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</si>
  <si>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</si>
  <si>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</si>
  <si>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</si>
  <si>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</si>
  <si>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</si>
  <si>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</si>
  <si>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</si>
  <si>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</si>
  <si>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</si>
  <si>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</si>
  <si>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</si>
  <si>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</si>
  <si>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</si>
  <si>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</si>
  <si>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</si>
  <si>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</si>
  <si>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</si>
  <si>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</si>
  <si>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</si>
  <si>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</si>
  <si>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</si>
  <si>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</si>
  <si>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</si>
  <si>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</si>
  <si>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</si>
  <si>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</si>
  <si>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</si>
  <si>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</si>
  <si>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</si>
  <si>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</si>
  <si>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</si>
  <si>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</si>
  <si>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</si>
  <si>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</si>
  <si>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</si>
  <si>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</si>
  <si>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</si>
  <si>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</si>
  <si>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</si>
  <si>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</si>
  <si>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</si>
  <si>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</si>
  <si>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</si>
  <si>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</si>
  <si>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</si>
  <si>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</si>
  <si>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</si>
  <si>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</si>
  <si>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</si>
  <si>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</si>
  <si>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</si>
  <si>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</si>
  <si>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</si>
  <si>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</si>
  <si>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</si>
  <si>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</si>
  <si>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</si>
  <si>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</si>
  <si>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</si>
  <si>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</si>
  <si>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</si>
  <si>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</si>
  <si>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</si>
  <si>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</si>
  <si>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</si>
  <si>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</si>
  <si>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</si>
  <si>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</si>
  <si>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</si>
  <si>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</si>
  <si>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</si>
  <si>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</si>
  <si>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</si>
  <si>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</si>
  <si>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</si>
  <si>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</si>
  <si>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</si>
  <si>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</si>
  <si>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</si>
  <si>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</si>
  <si>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</si>
  <si>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</si>
  <si>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</si>
  <si>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</si>
  <si>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</si>
  <si>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</si>
  <si>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</si>
  <si>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</si>
  <si>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</si>
  <si>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</si>
  <si>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</si>
  <si>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</si>
  <si>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</si>
  <si>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</si>
  <si>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</si>
  <si>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</si>
  <si>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</si>
  <si>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</si>
  <si>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</si>
  <si>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</si>
  <si>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</si>
  <si>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</si>
  <si>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</si>
  <si>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</si>
  <si>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</si>
  <si>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</si>
  <si>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</si>
  <si>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</si>
  <si>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</si>
  <si>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</si>
  <si>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</si>
  <si>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</si>
  <si>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</si>
  <si>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</si>
  <si>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</si>
  <si>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</si>
  <si>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</si>
  <si>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</si>
  <si>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</si>
  <si>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</si>
  <si>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</si>
  <si>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</si>
  <si>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</si>
  <si>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</si>
  <si>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</si>
  <si>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</si>
  <si>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</si>
  <si>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</si>
  <si>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</si>
  <si>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</si>
  <si>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</si>
  <si>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</si>
  <si>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</si>
  <si>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</si>
  <si>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</si>
  <si>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</si>
  <si>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</si>
  <si>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</si>
  <si>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</si>
  <si>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</si>
  <si>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</si>
  <si>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</si>
  <si>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</si>
  <si>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</si>
  <si>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</si>
  <si>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</si>
  <si>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</si>
  <si>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</si>
  <si>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</si>
  <si>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</si>
  <si>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</si>
  <si>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</si>
  <si>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</si>
  <si>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</si>
  <si>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</si>
  <si>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</si>
  <si>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</si>
  <si>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</si>
  <si>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</si>
  <si>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</si>
  <si>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</si>
  <si>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</si>
  <si>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</si>
  <si>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</si>
  <si>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</si>
  <si>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</si>
  <si>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</si>
  <si>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</si>
  <si>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</si>
  <si>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</si>
  <si>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</si>
  <si>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</si>
  <si>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</si>
  <si>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</si>
  <si>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</si>
  <si>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</si>
  <si>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</si>
  <si>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</si>
  <si>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</si>
  <si>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</si>
  <si>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</si>
  <si>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</si>
  <si>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</si>
  <si>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</si>
  <si>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</si>
  <si>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</si>
  <si>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</si>
  <si>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</si>
  <si>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</si>
  <si>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</si>
  <si>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</si>
  <si>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</si>
  <si>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</si>
  <si>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</si>
  <si>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</si>
  <si>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</si>
  <si>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</si>
  <si>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</si>
  <si>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</si>
  <si>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</si>
  <si>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</si>
  <si>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</si>
  <si>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</si>
  <si>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</si>
  <si>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</si>
  <si>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</si>
  <si>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</si>
  <si>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</si>
  <si>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no PCM</t>
  </si>
  <si>
    <t>site again down //ETA:25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</si>
  <si>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</si>
  <si>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</si>
  <si>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</si>
  <si>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</si>
  <si>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</si>
  <si>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</si>
  <si>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</si>
  <si>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</si>
  <si>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</si>
  <si>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</si>
  <si>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</si>
  <si>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</si>
  <si>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</si>
  <si>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PCM-20251026-00000210</t>
  </si>
  <si>
    <t>5g cell down due to rectifier module faulty, rectifier module under repair arrangement</t>
  </si>
  <si>
    <t xml:space="preserve">TT-20251026-00285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</si>
</sst>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9" totalsRowShown="0" headerRowDxfId="15" dataDxfId="14" headerRowBorderDxfId="12" tableBorderDxfId="13">
  <autoFilter ref="A1:L1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293.64244560185034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13.147456944447185</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0.16449398148688488</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45956.590871296299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45956.590871296299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45956.590871296299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45956.590871296299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45956.590871296299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45956.590871296299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45956.590871296299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45956.590871296299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45956.590871296299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45956.590871296299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45956.590871296299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45956.590871296299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45956.590871296299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45956.590871296299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45956.590871296299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45956.590871296299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45956.590871296299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45956.590871296299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45956.590871296299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45956.590871296299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45956.590871296299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45956.590871296299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45956.590871296299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45956.590871296299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45956.590871296299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45956.590871296299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45956.590871296299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45956.590871296299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45956.590871296299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45956.590871296299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45956.590871296299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45956.590871296299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45956.590871296299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45956.590871296299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45956.590871296299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45956.590871296299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45956.590871296299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45956.590871296299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45956.590871296299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45956.590871296299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45956.590871296299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45956.590871296299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45956.590871296299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45956.590871296299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45956.590871296299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45956.590871296299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45956.590871296299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45956.590871296299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45956.590871296299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45956.590871296299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45956.590871296299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45956.590871296299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45956.590871296299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45956.590871296299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tabSelected="1"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131.59103356481501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12.095096064811514</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45956.590871296299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45956.590871296299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45956.590871296299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45956.590871296299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45956.590871296299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45956.590871296299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45956.590871296299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45956.590871296299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45956.590871296299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45956.590871296299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45956.590871296299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45956.590871296299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45956.590871296299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45956.590871296299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45956.590871296299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45956.590871296299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45956.590871296299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45956.590871296299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45956.590871296299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45956.590871296299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45956.590871296299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45956.590871296299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45956.590871296299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45956.590871296299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45956.590871296299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45956.590871296299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45956.590871296299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45956.590871296299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45956.590871296299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45956.590871296299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45956.590871296299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45956.590871296299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45956.590871296299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45956.590871296299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45956.590871296299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45956.590871296299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45956.590871296299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45956.590871296299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45956.590871296299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45956.590871296299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45956.590871296299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45956.590871296299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45956.590871296299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45956.590871296299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45956.590871296299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45956.590871296299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45956.590871296299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45956.590871296299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45956.590871296299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45956.590871296299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45956.590871296299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45956.590871296299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45956.590871296299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45956.590871296299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45956.590871296299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45956.590871296299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45956.590871296299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45956.590871296299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45956.590871296299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45956.590871296299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45956.590871296299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45956.590871296299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45956.590871296299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45956.590871296299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45956.590871296299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45956.590871296299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45956.590871296299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45956.590871296299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45956.590871296299</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45956.590871296299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45956.590871296299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45956.590871296299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45956.590871296299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45956.590871296299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45956.590871296299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45956.590871296299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45956.590871296299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45956.590871296299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45956.590871296299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45956.590871296299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45956.590871296299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45956.590871296299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45956.590871296299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45956.590871296299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45956.590871296299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45956.590871296299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45956.590871296299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45956.590871296299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45956.590871296299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45956.590871296299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45956.590871296299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45956.590871296299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45956.590871296299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45956.590871296299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45956.590871296299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45956.590871296299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45956.590871296299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45956.590871296299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45956.590871296299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45956.590871296299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45956.590871296299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45956.590871296299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45956.590871296299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45956.590871296299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45956.590871296299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45956.590871296299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45956.590871296299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45956.590871296299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45956.590871296299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45956.590871296299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45956.590871296299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45956.590871296299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45956.590871296299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45956.590871296299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45956.590871296299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45956.590871296299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45956.590871296299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45956.590871296299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45956.590871296299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45956.590871296299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45956.590871296299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45956.590871296299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45956.590871296299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45956.590871296299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45956.590871296299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45956.590871296299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45956.590871296299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45956.590871296299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45956.590871296299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45956.590871296299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45956.590871296299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45956.590871296299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45956.590871296299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45956.590871296299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45956.590871296299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45956.590871296299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45956.590871296299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45956.590871296299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45956.590871296299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45956.590871296299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45956.590871296299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45956.590871296299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45956.590871296299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45956.590871296299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45956.590871296299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45956.590871296299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45956.590871296299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45956.590871296299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45956.590871296299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45956.590871296299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45956.590871296299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45956.590871296299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45956.590871296299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45956.590871296299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45956.590871296299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45956.590871296299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45956.590871296299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45956.590871296299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45956.590871296299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45956.590871296299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45956.590871296299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45956.590871296299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45956.590871296299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45956.590871296299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45956.590871296299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45956.590871296299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45956.590871296299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45956.590871296299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45956.590871296299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45956.590871296299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45956.590871296299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45956.590871296299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45956.590871296299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45956.590871296299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45956.590871296299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45956.590871296299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45956.590871296299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45956.590871296299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45956.590871296299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45956.590871296299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45956.590871296299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45956.590871296299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45956.590871296299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45956.590871296299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45956.590871296299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45956.590871296299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45956.590871296299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45956.590871296299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45956.590871296299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45956.590871296299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45956.590871296299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45956.590871296299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45956.590871296299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45956.590871296299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45956.590871296299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45956.590871296299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45956.590871296299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45956.590871296299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45956.590871296299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45956.590871296299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45956.590871296299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45956.590871296299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45956.590871296299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45956.590871296299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45956.590871296299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45956.590871296299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45956.590871296299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45956.590871296299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45956.590871296299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45956.590871296299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45956.590871296299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45956.590871296299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45956.590871296299</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39088</v>
      </c>
      <c r="B2" s="63" t="str">
        <f>IFERROR(VLOOKUP(D2,DB!A:K,11,0),"")</f>
        <v>R3</v>
      </c>
      <c r="C2" s="18">
        <v>1</v>
      </c>
      <c r="D2" s="18" t="s">
        <v>17523</v>
      </c>
      <c r="E2" s="18"/>
      <c r="F2" s="20"/>
      <c r="G2" s="21">
        <f t="shared" ref="G2:G10" ca="1" si="0">IFERROR(NOW()-F2,"-")</f>
        <v>45956.590871527776</v>
      </c>
      <c r="H2" s="22">
        <v>45956.560833333337</v>
      </c>
      <c r="I2" s="19" t="str">
        <f>IFERROR(VLOOKUP(D2,DB!A:F,6,0),"")</f>
        <v>SCECO</v>
      </c>
      <c r="J2" s="18" t="str">
        <f>IFERROR(VLOOKUP(D2,DB!A:G,7,0),"")</f>
        <v>Dead</v>
      </c>
      <c r="K2" s="46" t="s">
        <v>39089</v>
      </c>
      <c r="L2" s="23" t="str">
        <f>IFERROR(VLOOKUP(D2,DB!A:I,9,0),"")</f>
        <v>Latis</v>
      </c>
    </row>
    <row r="3" spans="1:13" ht="15" customHeight="1">
      <c r="A3" s="19"/>
      <c r="B3" s="63" t="str">
        <f>IFERROR(VLOOKUP(D3,DB!A:K,11,0),"")</f>
        <v/>
      </c>
      <c r="C3" s="18"/>
      <c r="D3" s="18"/>
      <c r="E3" s="18"/>
      <c r="F3" s="20"/>
      <c r="G3" s="21">
        <f t="shared" ca="1" si="0"/>
        <v>45956.590871527776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45956.590871527776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45956.590871527776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45956.590871527776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45956.590871527776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45956.590871527776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45956.590871527776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45956.590871527776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45956.590871527776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45956.590871527776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45956.590871527776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45956.590871527776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45956.590871527776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45956.590871527776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45956.590871527776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45956.590871527776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45956.590871527776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45956.590871527776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45956.590871527776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45956.590871527776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45956.590871527776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45956.590871527776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45956.590871527776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45956.590871527776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45956.590871527776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45956.590871527776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45956.590871527776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45956.590871527776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45956.590871527776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45956.590871527776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45956.590871527776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45956.590871527776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45956.590871527776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45956.590871527776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45956.590871527776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45956.590871527776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45956.590871527776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45956.590871527776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45956.590871527776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45956.590871527776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45956.590871527776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45956.590871527776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45956.590871527776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45956.590871527776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45956.590871527776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45956.590871527776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45956.590871527776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45956.590871527776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45956.590871527776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45956.590871527776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45956.590871527776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45956.590871527776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45956.590871527776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45956.590871527776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45956.590871527776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45956.590871527776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45956.590871527776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45956.590871527776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45956.590871527776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45956.590871527776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45956.590871527776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45956.590871527776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45956.590871527776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45956.590871527776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45956.590871527776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45956.590871527776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45956.590871527776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45956.590871527776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45956.590871527776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45956.590871527776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45956.590871527776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45956.590871527776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45956.590871527776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45956.590871527776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45956.590871527776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45956.590871527776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45956.590871527776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45956.590871527776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45956.590871527776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45956.590871527776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45956.590871527776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45956.590871527776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45956.590871527776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45956.590871527776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45956.590871527776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45956.590871527776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45956.590871527776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45956.590871527776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45956.590871527776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45956.590871527776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45956.590871527776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45956.590871527776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45956.590871527776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45956.590871527776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45956.590871527776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45956.590871527776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45956.590871527776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45956.590871527776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45956.590871527776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45956.590871527776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45956.590871527776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45956.590871527776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45956.590871527776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45956.590871527776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45956.590871527776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45956.590871527776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45956.590871527776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45956.590871527776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45956.590871527776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45956.590871527776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45956.590871527776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45956.590871527776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45956.590871527776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45956.590871527776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45956.590871527776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45956.590871527776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45956.590871527776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45956.590871527776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45956.590871527776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45956.590871527776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45956.590871527776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45956.590871527776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45956.590871527776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45956.590871527776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45956.590871527776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45956.590871527776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45956.590871527776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45956.590871527776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45956.590871527776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45956.590871527776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45956.590871527776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45956.590871527776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45956.590871527776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45956.590871527776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45956.590871527776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45956.590871527776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45956.590871527776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45956.590871527776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45956.590871527776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45956.590871527776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45956.590871527776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45956.590871527776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45956.590871527776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45956.590871527776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45956.590871527776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45956.590871527776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45956.590871527776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45956.590871527776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45956.590871527776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45956.590871527776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45956.590871527776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45956.590871527776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45956.590871527776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45956.590871527776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45956.590871527776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45956.590871527776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45956.590871527776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45956.590871527776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45956.590871527776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45956.590871527776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45956.590871527776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45956.590871527776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45956.590871527776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45956.590871527776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45956.590871527776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45956.590871527776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45956.590871527776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45956.590871527776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45956.590871527776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45956.590871527776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45956.590871527776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45956.590871527776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45956.590871527776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45956.590871527776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45956.590871527776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45956.590871527776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45956.590871527776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45956.590871527776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45956.590871527776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45956.590871527776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45956.590871527776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45956.590871527776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45956.590871527776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45956.590871527776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45956.590871527776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45956.590871527776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45956.590871527776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45956.590871527776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45956.590871527776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45956.590871527776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45956.590871527776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45956.590871527776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45956.590871527776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45956.590871527776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45956.590871527776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45956.590871527776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45956.590871527776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45956.590871527776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45956.590871527776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45956.590871527776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45956.590871527776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45956.590871527776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45956.590871527776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45956.590871527776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45956.590871527776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45956.590871527776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45956.590871527776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45956.590871527776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45956.590871527776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45956.590871527776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45956.590871527776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45956.590871527776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45956.590871527776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45956.590871527776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45956.590871527776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45956.590871527776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45956.590871527776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45956.590871527776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45956.590871527776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45956.590871527776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45956.590871527776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45956.590871527776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45956.590871527776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45956.590871527776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45956.590871527776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45956.590871527776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45956.590871527776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45956.590871527776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45956.590871527776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45956.590871527776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45956.590871527776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45956.590871527776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45956.590871527776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45956.590871527776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45956.590871527776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45956.590871527776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45956.590871527776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45956.590871527776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45956.590871527776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45956.590871527776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45956.590871527776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45956.590871527776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45956.590871527776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45956.590871527776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45956.590871527776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45956.590871527776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45956.590871527776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45956.590871527776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45956.590871527776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45956.590871527776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45956.590871527776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45956.590871527776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45956.590871527776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45956.590871527776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45956.590871527776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45956.590871527776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45956.590871527776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45956.590871527776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45956.590871527776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45956.590871527776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45956.590871527776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45956.590871527776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45956.590871527776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45956.590871527776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45956.590871527776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45956.590871527776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45956.590871527776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45956.590871527776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45956.590871527776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45956.590871527776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45956.590871527776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45956.590871527776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45956.590871527776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45956.590871527776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45956.590871527776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45956.590871527776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45956.590871527776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45956.590871527776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45956.590871527776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45956.590871527776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45956.590871527776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45956.590871527776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45956.590871527776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45956.590871527776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45956.590871527776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45956.590871527776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45956.590871527776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45956.590871527776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45956.590871527776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45956.590871527776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45956.590871527776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45956.590871527776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45956.590871527776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45956.590871527776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45956.590871527776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45956.590871527776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45956.590871527776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45956.590871527776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45956.590871527776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45956.590871527776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45956.590871527776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45956.590871527776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45956.590871527776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45956.590871527776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45956.590871527776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45956.590871527776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45956.590871527776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45956.590871527776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45956.590871527776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45956.590871527776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45956.590871527776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45956.590871527776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45956.590871527776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45956.590871527776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45956.590871527776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45956.590871527776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45956.590871527776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45956.590871527776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45956.590871527776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45956.590871527776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45956.590871527776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45956.590871527776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45956.590871527776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45956.590871527776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45956.590871527776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45956.590871527776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45956.590871527776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45956.590871527776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45956.590871527776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45956.590871527776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45956.590871527776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45956.590871527776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45956.590871527776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45956.590871527776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45956.590871527776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45956.590871527776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45956.590871527776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45956.590871527776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45956.590871527776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45956.590871527776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45956.590871527776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45956.590871527776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45956.590871527776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45956.590871527776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45956.590871527776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45956.590871527776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45956.590871527776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45956.590871527776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45956.590871527776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45956.590871527776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45956.590871527776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45956.590871527776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45956.590871527776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45956.590871527776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45956.590871527776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45956.590871527776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45956.590871527776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45956.590871527776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45956.590871527776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45956.590871527776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45956.590871527776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45956.590871527776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45956.590871527776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45956.590871527776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45956.590871527776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45956.590871527776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45956.590871527776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45956.590871527776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45956.590871527776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45956.590871527776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45956.590871527776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45956.590871527776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45956.590871527776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45956.590871527776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45956.590871527776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45956.590871527776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45956.590871527776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45956.590871527776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45956.590871527776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45956.590871527776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45956.590871527776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45956.590871527776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45956.590871527776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45956.590871527776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45956.590871527776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45956.590871527776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45956.590871527776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45956.590871527776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45956.590871527776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45956.590871527776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45956.590871527776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45956.590871527776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45956.590871527776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45956.590871527776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45956.590871527776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45956.590871527776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45956.590871527776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45956.590871527776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45956.590871527776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45956.590871527776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45956.590871527776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45956.590871527776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45956.590871527776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45956.590871527776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45956.590871527776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45956.590871527776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45956.590871527776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45956.590871527776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45956.590871527776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45956.590871527776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45956.590871527776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45956.590871527776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45956.590871527776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45956.590871527776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45956.590871527776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45956.590871527776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45956.590871527776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45956.590871527776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45956.590871527776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45956.590871527776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45956.590871527776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45956.590871527776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45956.590871527776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45956.590871527776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45956.590871527776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45956.590871527776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45956.590871527776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45956.590871527776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45956.590871527776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45956.590871527776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45956.590871527776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45956.590871527776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45956.590871527776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45956.590871527776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45956.590871527776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45956.590871527776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45956.590871527776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45956.590871527776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45956.590871527776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45956.590871527776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45956.590871527776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45956.590871527776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45956.590871527776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45956.590871527776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45956.590871527776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45956.590871527776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45956.590871527776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45956.590871527776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45956.590871527776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45956.590871527776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45956.590871527776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45956.590871527776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45956.590871527776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45956.590871527776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45956.590871527776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45956.590871527776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45956.590871527776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45956.590871527776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45956.590871527776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45956.590871527776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45956.590871527776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45956.590871527776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45956.590871527776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45956.590871527776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45956.590871527776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45956.590871527776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45956.590871527776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45956.590871527776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45956.590871527776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45956.590871527776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45956.590871527776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45956.590871527776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45956.590871527776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45956.590871527776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45956.590871527776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45956.590871527776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45956.590871527776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45956.590871527776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45956.590871527776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45956.590871527776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45956.590871527776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45956.590871527776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45956.590871527776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45956.590871527776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45956.590871527776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45956.590871527776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45956.590871527776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45956.590871527776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45956.590871527776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45956.590871527776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45956.590871527776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45956.590871527776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45956.590871527776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45956.590871527776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45956.590871527776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45956.590871527776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45956.590871527776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45956.590871527776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45956.590871527776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45956.590871527776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45956.590871527776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45956.590871527776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45956.590871527776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45956.590871527776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45956.590871527776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45956.590871527776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45956.590871527776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45956.590871527776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45956.590871527776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45956.590871527776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45956.590871527776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45956.590871527776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45956.590871527776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45956.590871527776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45956.590871527776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45956.590871527776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45956.590871527776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45956.590871527776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45956.590871527776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45956.590871527776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45956.590871527776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45956.590871527776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45956.590871527776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45956.590871527776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45956.590871527776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45956.590871527776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45956.590871527776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45956.590871527776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45956.590871527776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45956.590871527776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45956.590871527776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45956.590871527776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45956.590871527776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45956.590871527776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45956.590871527776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45956.590871527776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45956.590871527776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45956.590871527776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45956.590871527776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45956.590871527776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45956.590871527776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45956.590871527776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45956.590871527776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45956.590871527776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45956.590871527776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45956.590871527776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45956.590871527776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45956.590871527776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45956.590871527776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45956.590871527776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45956.590871527776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45956.590871527776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45956.590871527776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45956.590871527776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45956.590871527776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45956.590871527776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45956.590871527776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45956.590871527776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45956.590871527776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45956.590871527776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45956.590871527776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45956.590871527776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45956.590871527776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45956.590871527776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45956.590871527776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45956.590871527776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45956.590871527776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45956.590871527776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45956.590871527776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45956.590871527776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45956.590871527776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45956.590871527776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45956.590871527776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45956.590871527776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45956.590871527776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45956.590871527776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45956.590871527776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45956.590871527776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45956.590871527776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45956.590871527776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45956.590871527776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45956.590871527776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45956.590871527776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45956.590871527776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45956.590871527776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45956.590871527776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45956.590871527776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45956.590871527776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45956.590871527776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45956.590871527776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45956.590871527776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45956.590871527776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45956.590871527776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45956.590871527776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45956.590871527776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45956.590871527776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45956.590871527776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45956.590871527776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45956.590871527776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45956.590871527776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45956.590871527776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45956.590871527776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45956.590871527776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45956.590871527776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45956.590871527776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45956.590871527776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45956.590871527776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45956.590871527776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45956.590871527776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45956.590871527776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45956.590871527776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45956.590871527776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45956.590871527776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45956.590871527776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45956.590871527776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45956.590871527776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45956.590871527776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45956.590871527776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45956.590871527776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45956.590871527776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45956.590871527776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45956.590871527776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45956.590871527776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45956.590871527776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45956.590871527776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45956.590871527776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45956.590871527776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45956.590871527776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45956.590871527776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45956.590871527776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45956.590871527776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45956.590871527776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45956.590871527776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45956.590871527776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45956.590871527776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45956.590871527776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45956.590871527776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45956.590871527776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45956.590871527776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45956.590871527776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45956.590871527776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45956.590871527776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45956.590871527776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45956.590871527776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45956.590871527776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45956.590871527776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45956.590871527776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45956.590871527776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45956.590871527776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45956.590871527776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45956.590871527776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45956.590871527776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45956.590871527776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45956.590871527776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45956.590871527776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45956.590871527776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45956.590871527776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45956.590871527776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45956.590871527776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45956.590871527776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45956.590871527776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45956.590871527776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45956.590871527776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45956.590871527776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45956.590871527776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45956.590871527776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45956.590871527776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45956.590871527776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45956.590871527776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45956.590871527776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45956.590871527776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45956.590871527776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45956.590871527776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45956.590871527776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45956.590871527776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45956.590871527776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45956.590871527776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45956.590871527776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45956.590871527776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45956.590871527776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45956.590871527776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45956.590871527776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45956.590871527776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45956.590871527776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45956.590871527776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45956.590871527776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45956.590871527776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45956.590871527776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45956.590871527776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45956.590871527776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45956.590871527776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45956.590871527776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45956.590871527776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45956.590871527776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45956.590871527776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45956.590871527776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45956.590871527776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45956.590871527776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45956.590871527776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45956.590871527776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45956.590871527776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45956.590871527776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45956.590871527776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45956.590871527776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45956.590871527776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45956.590871527776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45956.590871527776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45956.590871527776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45956.590871527776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45956.590871527776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45956.590871527776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45956.590871527776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45956.590871527776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45956.590871527776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45956.590871527776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45956.590871527776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45956.590871527776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45956.590871527776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45956.590871527776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45956.590871527776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45956.590871527776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45956.590871527776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45956.590871527776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45956.590871527776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45956.590871527776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45956.590871527776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45956.590871527776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45956.590871527776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45956.590871527776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45956.590871527776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45956.590871527776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45956.590871527776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45956.590871527776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45956.590871527776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45956.590871527776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45956.590871527776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45956.590871527776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45956.590871527776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45956.590871527776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45956.590871527776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45956.590871527776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45956.590871527776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45956.590871527776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45956.590871527776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45956.590871527776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45956.590871527776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45956.590871527776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45956.590871527776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45956.590871527776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45956.590871527776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45956.590871527776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45956.590871527776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45956.590871527776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45956.590871527776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45956.590871527776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45956.590871527776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45956.590871527776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45956.590871527776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45956.590871527776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45956.590871527776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45956.590871527776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45956.590871527776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45956.590871527776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45956.590871527776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45956.590871527776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45956.590871527776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45956.590871527776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45956.590871527776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45956.590871527776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45956.590871527776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45956.590871527776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45956.590871527776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45956.590871527776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45956.590871527776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45956.590871527776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45956.590871527776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45956.590871527776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45956.590871527776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45956.590871527776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45956.590871527776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45956.590871527776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45956.590871527776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45956.590871527776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45956.590871527776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45956.590871527776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45956.590871527776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45956.590871527776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45956.590871527776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45956.590871527776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45956.590871527776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45956.590871527776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45956.590871527776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45956.590871527776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45956.590871527776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45956.590871527776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45956.590871527776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45956.590871527776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45956.590871527776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45956.590871527776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45956.590871527776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45956.590871527776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45956.590871527776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45956.590871527776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45956.590871527776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45956.590871527776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45956.590871527776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45956.590871527776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45956.590871527776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45956.590871527776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45956.590871527776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45956.590871527776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45956.590871527776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45956.590871527776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45956.590871527776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45956.590871527776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45956.590871527776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45956.590871527776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45956.590871527776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45956.590871527776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45956.590871527776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45956.590871527776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45956.590871527776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45956.590871527776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45956.590871527776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45956.590871527776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45956.590871527776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45956.590871527776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45956.590871527776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45956.590871527776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45956.590871527776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45956.590871527776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45956.590871527776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45956.590871527776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45956.590871527776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45956.590871527776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45956.590871527776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45956.590871527776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45956.590871527776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45956.590871527776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45956.590871527776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45956.590871527776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45956.590871527776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45956.590871527776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45956.590871527776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45956.590871527776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45956.590871527776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45956.590871527776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45956.590871527776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45956.590871527776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45956.590871527776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45956.590871527776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45956.590871527776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45956.590871527776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45956.590871527776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45956.590871527776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45956.590871527776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45956.590871527776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45956.590871527776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45956.590871527776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45956.590871527776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45956.590871527776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45956.590871527776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45956.590871527776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45956.590871527776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45956.590871527776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45956.590871527776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45956.590871527776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45956.590871527776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45956.590871527776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45956.590871527776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45956.590871527776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45956.590871527776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45956.590871527776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45956.590871527776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45956.590871527776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45956.590871527776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45956.590871527776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45956.590871527776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45956.590871527776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45956.590871527776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45956.590871527776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45956.590871527776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45956.590871527776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45956.590871527776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45956.590871527776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45956.590871527776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45956.590871527776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45956.590871527776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45956.590871527776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45956.590871527776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45956.590871527776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45956.590871527776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45956.590871527776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45956.590871527776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45956.590871527776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45956.590871527776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45956.590871527776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45956.590871527776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45956.590871527776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45956.590871527776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45956.590871527776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45956.590871527776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45956.590871527776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45956.590871527776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45956.590871527776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45956.590871527776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45956.590871527776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45956.590871527776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45956.590871527776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45956.590871527776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45956.590871527776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45956.590871527776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45956.590871527776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45956.590871527776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45956.590871527776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45956.590871527776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45956.590871527776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45956.590871527776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45956.590871527776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45956.590871527776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45956.590871527776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45956.590871527776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45956.590871527776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45956.590871527776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45956.590871527776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45956.590871527776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45956.590871527776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45956.590871527776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45956.590871527776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45956.590871527776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45956.590871527776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45956.590871527776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45956.590871527776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45956.590871527776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45956.590871527776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45956.590871527776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45956.590871527776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45956.590871527776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45956.590871527776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45956.590871527776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45956.590871527776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45956.590871527776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45956.590871527776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45956.590871527776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45956.590871527776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45956.590871527776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45956.590871527776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45956.590871527776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45956.590871527776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45956.590871527776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45956.590871527776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45956.590871527776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45956.590871527776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45956.590871527776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45956.590871527776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45956.590871527776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45956.590871527776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45956.590871527776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45956.590871527776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45956.590871527776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45956.590871527776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45956.590871527776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45956.590871527776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45956.590871527776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45956.590871527776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45956.590871527776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45956.590871527776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45956.590871527776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45956.590871527776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45956.590871527776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45956.590871527776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45956.590871527776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45956.590871527776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45956.590871527776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45956.590871527776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45956.590871527776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45956.590871527776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45956.590871527776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45956.590871527776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45956.590871527776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45956.590871527776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45956.590871527776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45956.590871527776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45956.590871527776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45956.590871527776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45956.590871527776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45956.590871527776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45956.590871527776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45956.590871527776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45956.590871527776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45956.590871527776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45956.590871527776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45956.590871527776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45956.590871527776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45956.590871527776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45956.590871527776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45956.590871527776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45956.590871527776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45956.590871527776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45956.590871527776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45956.590871527776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45956.590871527776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45956.590871527776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45956.590871527776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45956.590871527776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45956.590871527776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45956.590871527776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45956.590871527776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45956.590871527776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45956.590871527776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45956.590871527776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45956.590871527776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45956.590871527776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45956.590871527776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45956.590871527776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45956.590871527776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45956.590871527776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45956.590871527776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45956.590871527776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45956.590871527776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45956.590871527776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45956.590871527776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45956.590871527776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45956.590871527776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45956.590871527776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45956.590871527776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45956.590871527776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45956.590871527776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45956.590871527776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45956.590871527776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45956.590871527776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45956.590871527776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45956.590871527776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45956.590871527776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45956.590871527776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45956.590871527776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45956.590871527776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45956.590871527776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45956.590871527776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45956.590871527776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45956.590871527776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45956.590871527776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45956.590871527776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45956.590871527776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45956.590871527776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45956.590871527776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45956.590871527776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45956.590871527776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45956.590871527776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45956.590871527776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45956.590871527776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45956.590871527776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45956.590871527776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45956.590871527776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45956.590871527776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45956.590871527776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45956.590871527776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45956.590871527776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45956.590871527776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45956.590871527776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45956.590871527776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45956.590871527776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45956.590871527776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45956.590871527776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45956.590871527776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45956.590871527776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45956.590871527776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45956.590871527776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45956.590871527776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45956.590871527776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45956.590871527776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45956.590871527776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45956.590871527776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45956.590871527776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45956.590871527776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45956.590871527776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45956.590871527776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45956.590871527776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45956.590871527776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45956.590871527776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45956.590871527776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45956.590871527776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45956.590871527776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45956.590871527776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45956.590871527776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45956.590871527776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45956.590871527776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45956.590871527776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45956.590871527776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45956.590871527776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45956.590871527776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45956.590871527776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45956.590871527776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45956.590871527776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45956.590871527776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45956.590871527776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45956.590871527776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45956.590871527776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45956.590871527776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45956.590871527776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45956.590871527776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45956.590871527776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45956.590871527776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45956.590871527776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45956.590871527776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45956.590871527776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45956.590871527776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45956.590871527776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45956.590871527776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45956.590871527776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45956.590871527776</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253.11015370370296</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2.9561490740743466</v>
      </c>
      <c r="H3" s="123">
        <v>45953.546631944446</v>
      </c>
      <c r="I3" s="99" t="str">
        <f>IFERROR(VLOOKUP(D3,DB!A:F,6,0),"")</f>
        <v>SCECO</v>
      </c>
      <c r="J3" s="99" t="str">
        <f>IFERROR(VLOOKUP(D3,DB!A:G,7,0),"")</f>
        <v>Dead</v>
      </c>
      <c r="K3" s="125" t="s">
        <v>39093</v>
      </c>
      <c r="L3" s="121" t="str">
        <f>IFERROR(VLOOKUP(D3,DB!A:I,9,0),"")</f>
        <v>Latis</v>
      </c>
    </row>
    <row r="4" spans="1:16" ht="15" customHeight="1">
      <c r="A4" s="119"/>
      <c r="B4" s="119" t="str">
        <f>IFERROR(VLOOKUP(D4,DB!A:K,11,0),"")</f>
        <v/>
      </c>
      <c r="C4" s="120"/>
      <c r="D4" s="121"/>
      <c r="E4" s="98"/>
      <c r="F4" s="123"/>
      <c r="G4" s="124">
        <f ca="1">IFERROR(NOW()-F4,"")</f>
        <v>45956.590871296299</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45956.590871296299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45956.590871296299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45956.590871296299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45956.590871296299</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45956.590871296299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45956.590871296299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45956.590871296299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45956.590871296299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45956.590871296299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45956.590871296299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45956.590871296299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45956.590871296299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45956.590871296299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45956.590871296299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45956.590871296299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45956.590871296299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45956.590871296299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45956.590871296299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45956.590871296299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45956.590871296299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45956.590871296299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45956.590871296299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45956.590871296299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45956.590871296299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45956.590871296299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45956.590871296299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45956.590871296299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45956.590871296299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45956.590871296299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45956.590871296299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45956.590871296299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45956.590871296299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45956.590871296299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45956.590871296299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45956.590871296299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45956.590871296299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45956.590871296299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45956.590871296299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45956.590871296299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45956.590871296299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45956.590871296299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45956.590871296299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45956.590871296299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45956.590871296299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45956.590871296299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45956.590871296299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45956.590871296299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45956.590871296299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45956.590871296299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45956.590871296299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45956.590871296299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45956.590871296299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45956.590871296299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45956.590871296299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45956.590871296299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45956.590871296299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45956.590871296299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45956.590871296299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45956.590871296299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45956.590871296299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45956.590871296299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45956.590871296299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45956.590871296299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45956.590871296299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45956.590871296299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45956.590871296299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45956.590871296299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45956.590871296299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45956.590871296299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45956.590871296299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45956.590871296299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45956.590871296299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45956.590871296299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45956.590871296299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45956.590871296299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45956.590871296299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45956.590871296299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45956.590871296299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45956.590871296299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45956.590871296299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45956.590871296299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45956.590871296299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45956.590871296299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45956.590871296299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45956.590871296299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45956.590871296299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45956.590871296299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45956.590871296299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45956.590871296299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45956.590871296299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45956.590871296299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45956.590871296299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45956.590871296299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45956.590871296299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45956.590871296299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45956.590871296299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45956.590871296299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45956.590871296299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45956.590871296299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45956.590871296299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45956.590871296299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45956.590871296299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45956.590871296299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45956.590871296299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45956.590871296299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45956.590871296299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45956.590871296299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45956.590871296299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45956.590871296299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45956.590871296299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45956.590871296299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45956.590871296299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45956.590871296299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45956.590871296299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45956.590871296299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45956.590871296299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45956.590871296299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45956.590871296299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45956.590871296299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45956.590871296299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45956.590871296299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45956.590871296299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45956.590871296299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45956.590871296299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45956.590871296299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45956.590871296299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45956.590871296299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45956.590871296299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45956.590871296299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45956.590871296299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45956.590871296299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45956.590871296299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45956.590871296299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45956.590871296299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45956.590871296299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45956.590871296299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45956.590871296299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45956.590871296299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45956.590871296299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45956.590871296299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45956.590871296299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45956.590871296299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45956.590871296299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45956.590871296299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45956.590871296299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45956.590871296299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45956.590871296299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45956.590871296299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45956.590871296299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45956.590871296299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45956.590871296299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45956.590871296299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45956.590871296299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45956.590871296299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45956.590871296299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45956.590871296299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45956.590871296299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45956.590871296299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45956.590871296299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45956.590871296299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45956.590871296299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45956.590871296299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45956.590871296299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45956.590871296299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45956.590871296299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45956.590871296299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45956.590871296299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45956.590871296299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45956.590871296299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45956.590871296299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45956.590871527776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45956.590871527776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45956.590871527776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45956.590871527776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45956.590871527776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45956.590871527776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45956.590871527776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45956.590871527776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45956.590871527776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45956.590871527776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45956.590871527776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45956.590871527776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45956.590871527776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45956.590871527776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45956.590871527776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45956.590871527776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45956.590871527776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45956.590871527776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45956.590871527776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45956.590871527776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45956.590871527776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45956.590871527776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45956.590871527776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45956.590871527776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45956.590871527776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45956.590871527776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45956.590871527776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45956.590871527776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45956.590871527776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45956.590871527776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45956.590871527776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45956.590871527776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45956.590871527776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45956.590871527776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45956.590871527776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45956.590871527776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45956.590871527776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45956.590871527776</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45956.590871527776</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64.758811111110845</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30.401993981482519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7.9297601851867512</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38998</v>
      </c>
      <c r="F5" s="153">
        <v>45956.505960648145</v>
      </c>
      <c r="G5" s="154">
        <f ca="1">IFERROR(NOW()-F5,"")</f>
        <v>8.4910648154618684E-2</v>
      </c>
      <c r="H5" s="153">
        <v>45956.07471064815</v>
      </c>
      <c r="I5" s="152" t="str">
        <f>IFERROR(VLOOKUP(D5,DB!A:F,6,0),"")</f>
        <v>SCECO</v>
      </c>
      <c r="J5" s="152" t="str">
        <f>IFERROR(VLOOKUP(D5,DB!A:G,7,0),"")</f>
        <v>No BB Design</v>
      </c>
      <c r="K5" s="152" t="s">
        <v>39101</v>
      </c>
      <c r="L5" s="152" t="str">
        <f>IFERROR(VLOOKUP(D5,DB!A:I,9,0),"")</f>
        <v>Latis</v>
      </c>
    </row>
    <row r="6" spans="1:13" ht="15">
      <c r="A6" s="152" t="s">
        <v>39102</v>
      </c>
      <c r="B6" s="152" t="str">
        <f>IFERROR(VLOOKUP(D6,DB!A:K,11,0),"")</f>
        <v>R5</v>
      </c>
      <c r="C6" s="152"/>
      <c r="D6" s="152" t="s">
        <v>33956</v>
      </c>
      <c r="E6" s="152" t="s">
        <v>38998</v>
      </c>
      <c r="F6" s="153">
        <v>45956.583923611113</v>
      </c>
      <c r="G6" s="154">
        <f ca="1">IFERROR(NOW()-F6,"")</f>
        <v>6.9476851858780719E-3</v>
      </c>
      <c r="H6" s="153">
        <v>45956.573506944442</v>
      </c>
      <c r="I6" s="152" t="str">
        <f>IFERROR(VLOOKUP(D6,DB!A:F,6,0),"")</f>
        <v>Generator-SG</v>
      </c>
      <c r="J6" s="152" t="str">
        <f>IFERROR(VLOOKUP(D6,DB!A:G,7,0),"")</f>
        <v>Vandalized</v>
      </c>
      <c r="K6" s="152"/>
      <c r="L6" s="152" t="str">
        <f>IFERROR(VLOOKUP(D6,DB!A:I,9,0),"")</f>
        <v>Latis</v>
      </c>
    </row>
    <row r="7" spans="1:13" ht="15.75">
      <c r="A7" s="152"/>
      <c r="B7" s="152" t="str">
        <f>IFERROR(VLOOKUP(#REF!,DB!A:K,11,0),"")</f>
        <v/>
      </c>
      <c r="C7" s="152"/>
      <c r="D7" s="170"/>
      <c r="E7" s="152"/>
      <c r="F7" s="153"/>
      <c r="G7" s="154">
        <f ca="1">IFERROR(NOW()-F7,"")</f>
        <v>45956.590871296299</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45956.590871296299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45956.590871296299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45956.590871296299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45956.590871296299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45956.590871296299</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45956.590871296299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45956.590871296299</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45956.590871296299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45956.590871296299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45956.590871296299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45956.590871296299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45956.590871296299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45956.590871296299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45956.590871296299</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45956.590871296299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45956.590871296299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45956.590871296299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45956.590871296299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45956.590871296299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45956.590871296299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45956.590871296299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45956.590871296299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45956.590871296299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45956.590871296299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45956.590871296299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45956.590871296299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45956.590871296299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45956.590871296299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45956.590871296299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45956.590871296299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45956.590871296299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45956.590871296299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45956.590871296299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45956.590871296299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45956.590871296299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45956.590871296299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45956.590871296299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45956.590871296299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45956.590871296299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45956.590871296299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45956.590871296299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45956.590871296299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45956.590871296299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45956.590871296299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45956.590871296299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45956.590871296299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45956.590871296299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45956.590871296299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45956.590871296299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45956.590871296299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45956.590871296299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45956.590871296299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45956.590871296299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45956.590871296299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45956.590871296299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45956.590871296299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45956.590871296299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45956.590871296299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45956.590871296299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45956.590871296299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45956.590871296299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45956.590871296299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45956.590871296299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45956.590871296299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45956.590871296299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45956.590871296299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45956.590871296299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45956.590871296299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45956.590871296299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45956.590871296299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45956.590871296299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45956.590871296299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45956.590871296299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45956.590871296299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45956.590871296299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45956.590871296299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45956.590871296299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45956.590871296299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45956.590871296299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45956.590871296299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45956.590871296299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45956.590871296299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45956.590871296299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45956.590871296299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45956.590871296299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45956.590871296299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45956.590871296299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45956.590871296299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45956.590871296299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45956.590871296299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45956.590871296299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45956.590871296299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45956.590871296299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45956.590871296299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45956.590871296299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45956.590871296299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45956.590871296299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45956.590871296299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45956.590871296299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45956.590871296299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45956.590871296299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45956.590871296299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45956.590871296299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45956.590871296299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45956.590871296299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45956.590871296299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45956.590871296299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45956.590871296299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45956.590871296299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45956.590871296299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45956.590871296299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45956.590871296299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45956.590871296299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45956.590871296299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45956.590871296299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45956.590871296299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45956.590871296299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45956.590871296299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45956.590871296299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45956.590871296299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45956.590871296299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45956.590871296299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45956.590871296299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45956.590871296299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45956.590871296299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45956.590871296299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45956.590871296299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45956.590871296299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45956.590871296299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45956.590871296299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45956.590871296299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45956.590871296299</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45956.590871296299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45956.590871296299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45956.590871296299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45956.590871296299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45956.590871296299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45956.590871296299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45956.590871296299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45956.590871296299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45956.590871296299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45956.590871296299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45956.590871296299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45956.590871296299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45956.590871296299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45956.590871296299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45956.590871296299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45956.590871296299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45956.590871296299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45956.590871296299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45956.590871296299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45956.590871296299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45956.590871296299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45956.590871296299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45956.590871296299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45956.590871296299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45956.590871296299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45956.590871296299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45956.590871296299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45956.590871296299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45956.590871296299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45956.590871296299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45956.590871296299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45956.590871296299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45956.590871296299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45956.590871296299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45956.590871296299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45956.590871296299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45956.590871296299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45956.590871296299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45956.590871296299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45956.590871296299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45956.590871296299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45956.590871296299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45956.590871296299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45956.590871296299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45956.590871296299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45956.590871296299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45956.590871296299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45956.590871296299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45956.590871296299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45956.590871296299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45956.590871296299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45956.590871296299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45956.590871296299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45956.590871296299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45956.590871296299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45956.590871296299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45956.590871296299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45956.590871296299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45956.590871296299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45956.590871296299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45956.590871296299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45956.590871296299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45956.590871296299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45956.590871296299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45956.590871296299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45956.590871296299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45956.590871296299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45956.590871296299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45956.590871296299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45956.590871296299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45956.590871296299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45956.590871296299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45956.590871296299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45956.590871296299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45956.590871296299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45956.590871296299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45956.590871296299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45956.590871296299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45956.590871296299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45956.590871296299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45956.590871296299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45956.590871296299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45956.590871296299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45956.590871296299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45956.590871296299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45956.590871296299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45956.590871296299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45956.590871296299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45956.590871296299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45956.590871296299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45956.590871296299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45956.590871296299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45956.590871296299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45956.590871296299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45956.590871296299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45956.590871296299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45956.590871296299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45956.590871296299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45956.590871296299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45956.590871296299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45956.590871296299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45956.590871296299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45956.590871296299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45956.590871296299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45956.590871296299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45956.590871296299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45956.590871296299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45956.590871296299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45956.590871296299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45956.590871296299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45956.590871296299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45956.590871296299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45956.590871296299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45956.590871296299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45956.590871296299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45956.590871296299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45956.590871296299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45956.590871296299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45956.590871296299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45956.590871296299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45956.590871296299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45956.590871296299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45956.590871296299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45956.590871296299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45956.590871296299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45956.590871296299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45956.590871296299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45956.590871296299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45956.590871296299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45956.590871296299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45956.590871296299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45956.590871296299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45956.590871296299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45956.590871296299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45956.590871296299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45956.590871296299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45956.590871296299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45956.590871296299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45956.590871296299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45956.590871296299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45956.590871296299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45956.590871296299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45956.590871296299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45956.590871296299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45956.590871296299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45956.590871296299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45956.590871296299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45956.590871296299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45956.590871296299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45956.590871296299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45956.590871296299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45956.590871296299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45956.590871296299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45956.590871296299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45956.590871296299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45956.590871296299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45956.590871296299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45956.590871296299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45956.590871296299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45956.590871296299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45956.590871296299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45956.590871296299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45956.590871296299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45956.590871296299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45956.590871296299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45956.590871296299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45956.590871296299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45956.590871296299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45956.590871296299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45956.590871296299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45956.590871296299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45956.590871296299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45956.590871296299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45956.590871296299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45956.590871296299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45956.590871296299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45956.590871296299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45956.590871296299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45956.590871296299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45956.590871296299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45956.590871296299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45956.590871296299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45956.590871296299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45956.590871296299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45956.590871296299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45956.590871296299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45956.590871296299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45956.590871296299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45956.590871296299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45956.590871296299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45956.590871296299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45956.590871296299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45956.590871296299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45956.590871296299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45956.590871296299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45956.590871296299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45956.590871296299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45956.590871296299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45956.590871296299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45956.590871296299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45956.590871296299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45956.590871296299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45956.590871296299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45956.590871296299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45956.590871296299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45956.590871296299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45956.590871296299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45956.590871296299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45956.590871296299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45956.590871296299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45956.590871296299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45956.590871296299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45956.590871296299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45956.590871296299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45956.590871296299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45956.590871296299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45956.590871296299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45956.590871296299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45956.590871296299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45956.590871296299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45956.590871296299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45956.590871296299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45956.590871296299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45956.590871296299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45956.590871296299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45956.590871296299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45956.590871296299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45956.590871296299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45956.590871296299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45956.590871296299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45956.590871296299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45956.590871296299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45956.590871296299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45956.590871296299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45956.590871296299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45956.590871296299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45956.590871296299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45956.590871296299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45956.590871296299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45956.590871296299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45956.590871296299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45956.590871296299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45956.590871296299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45956.590871296299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45956.590871296299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45956.590871296299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45956.590871296299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45956.590871296299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45956.590871296299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45956.590871296299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45956.590871296299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45956.590871296299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45956.590871296299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45956.590871296299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45956.590871296299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45956.590871296299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45956.590871296299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45956.590871296299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45956.590871296299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45956.590871296299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45956.590871296299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45956.590871296299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45956.590871296299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45956.590871296299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45956.590871296299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45956.590871296299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45956.590871296299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45956.590871296299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45956.590871296299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45956.590871296299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45956.590871296299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45956.590871296299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45956.590871296299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45956.590871296299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45956.590871296299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45956.590871296299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45956.590871296299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45956.590871296299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45956.590871296299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45956.590871296299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45956.590871296299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45956.590871296299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45956.590871296299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45956.590871296299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45956.590871296299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45956.590871296299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45956.590871296299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45956.590871296299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45956.590871296299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45956.590871296299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45956.590871296299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45956.590871296299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45956.590871296299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45956.590871296299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45956.590871296299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45956.590871296299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45956.590871296299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45956.590871296299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45956.590871296299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45956.590871296299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45956.590871296299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45956.590871296299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45956.590871296299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45956.590871296299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45956.590871296299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45956.590871296299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45956.590871296299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45956.590871296299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45956.590871296299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45956.590871296299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45956.590871296299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45956.590871296299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45956.590871296299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45956.590871296299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45956.590871296299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45956.590871296299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45956.590871296299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45956.590871296299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45956.590871296299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45956.590871296299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45956.590871296299</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9"/>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39103</v>
      </c>
      <c r="B2" s="103" t="str">
        <f>IFERROR(VLOOKUP(D2,DB!A:K,11,0),"")</f>
        <v>R6</v>
      </c>
      <c r="C2" s="105">
        <v>1</v>
      </c>
      <c r="D2" s="103" t="s">
        <v>38564</v>
      </c>
      <c r="E2" s="106" t="s">
        <v>38998</v>
      </c>
      <c r="F2" s="107">
        <v>45956.104409722226</v>
      </c>
      <c r="G2" s="77">
        <f ca="1">IFERROR(NOW()-F2,"-")</f>
        <v>0.48646157407347346</v>
      </c>
      <c r="H2" s="107">
        <v>45956.092986111114</v>
      </c>
      <c r="I2" s="103" t="str">
        <f>IFERROR(VLOOKUP(D2,DB!A:F,6,0),"")</f>
        <v>Generator-SG</v>
      </c>
      <c r="J2" s="102" t="str">
        <f>IFERROR(VLOOKUP(D2,DB!A:G,7,0),"")</f>
        <v>Vandalized</v>
      </c>
      <c r="K2" s="108" t="s">
        <v>39104</v>
      </c>
      <c r="L2" s="109" t="str">
        <f>IFERROR(VLOOKUP(D2,DB!A:I,9,0),"")</f>
        <v>Latis</v>
      </c>
    </row>
    <row r="3" spans="1:16383" ht="31.5" customHeight="1">
      <c r="A3" s="104" t="s">
        <v>39105</v>
      </c>
      <c r="B3" s="103" t="str">
        <f>IFERROR(VLOOKUP(D3,DB!A:K,11,0),"")</f>
        <v>R6</v>
      </c>
      <c r="C3" s="105">
        <v>2</v>
      </c>
      <c r="D3" s="103" t="s">
        <v>33604</v>
      </c>
      <c r="E3" s="106"/>
      <c r="F3" s="107"/>
      <c r="G3" s="77">
        <f ca="1">IFERROR(NOW()-F3,"-")</f>
        <v>45956.590871296299</v>
      </c>
      <c r="H3" s="107">
        <v>45956.578888888886</v>
      </c>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45956.590871296299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45956.590871296299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45956.590871296299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45956.590871296299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45956.590871296299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45956.590871296299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45956.590871296299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45956.590871296299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45956.590871296299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45956.590871296299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45956.590871296299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45956.590871296299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45956.590871296299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45956.590871296299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45956.590871296299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45956.590871296299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45956.590871296299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45956.590871296299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45956.590871296299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45956.590871296299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45956.590871296299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45956.590871296299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45956.590871296299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45956.590871296299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45956.590871296299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45956.590871296299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45956.590871296299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45956.590871296299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45956.590871296299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45956.590871296299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45956.590871296299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45956.590871296299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45956.590871296299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45956.590871296299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45956.590871296299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45956.590871296299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45956.590871296299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45956.590871296299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45956.590871296299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45956.590871296299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45956.590871296299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45956.590871296299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45956.590871296299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45956.590871296299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45956.590871296299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45956.590871296299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45956.590871296299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45956.590871296299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45956.590871296299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45956.590871296299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45956.590871296299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45956.590871296299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45956.590871296299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45956.590871296299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45956.590871296299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45956.590871296299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45956.590871296299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45956.590871296299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45956.590871296299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45956.590871296299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45956.590871296299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45956.590871296299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45956.590871296299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45956.590871296299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45956.590871296299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45956.590871296299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45956.590871296299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45956.590871296299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45956.590871296299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45956.590871296299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45956.590871296299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45956.590871296299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45956.590871296299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45956.590871296299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45956.590871296299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45956.590871296299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45956.590871296299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45956.590871296299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45956.590871296299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45956.590871296299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45956.590871296299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45956.590871296299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45956.590871296299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45956.590871296299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45956.590871296299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45956.590871296299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45956.590871296299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45956.590871296299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45956.590871296299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45956.590871296299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45956.590871296299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45956.590871296299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45956.590871296299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45956.590871296299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45956.590871296299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45956.590871296299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45956.590871296299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45956.590871296299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45956.590871296299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45956.590871296299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45956.590871296299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45956.590871296299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45956.590871296299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45956.590871296299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45956.590871296299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45956.590871296299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45956.590871296299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45956.590871296299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45956.590871296299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45956.590871296299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45956.590871296299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45956.590871296299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45956.590871296299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45956.590871296299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45956.590871296299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45956.590871296299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45956.590871296299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45956.590871296299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45956.590871296299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45956.590871296299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45956.590871296299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45956.590871296299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45956.590871296299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45956.590871296299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45956.590871296299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45956.590871296299</v>
      </c>
      <c r="H129" s="107"/>
      <c r="I129" s="103" t="str">
        <f>IFERROR(VLOOKUP(D129,DB!A:F,6,0),"")</f>
        <v/>
      </c>
      <c r="J129" s="102" t="str">
        <f>IFERROR(VLOOKUP(D129,DB!A:G,7,0),"")</f>
        <v/>
      </c>
      <c r="K129" s="108"/>
      <c r="L129" s="109" t="str">
        <f>IFERROR(VLOOKUP(D129,DB!A:I,9,0),"")</f>
        <v/>
      </c>
    </row>
  </sheetData>
  <dataValidations count="2">
    <dataValidation allowBlank="1" showInputMessage="1" showErrorMessage="1" sqref="E1" xr:uid="{380493DB-286A-4683-AF55-C78F04945A49}"/>
    <dataValidation type="list" allowBlank="1" showInputMessage="1" showErrorMessage="1" sqref="E2:E1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2025-10-26T11:10:57Z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