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23" documentId="120_S{2AC9BD13-BADA-5192-A53E-5A8FF88502F6}" xr6:coauthVersionLast="47" xr6:coauthVersionMax="47" xr10:uidLastSave="{141BE0E7-E585-4684-BC03-C2EB260001A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<sst xmlns="http://schemas.openxmlformats.org/spreadsheetml/2006/main" count="180273" uniqueCount="39121">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</sst>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316.76143414351827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45979.709860069444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45979.709860069444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45979.709860069444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45979.709860069444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45979.709860069444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45979.709860069444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45979.709860069444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45979.709860069444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45979.709860069444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45979.709860069444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45979.709860069444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45979.709860069444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45979.709860069444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45979.709860069444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45979.709860069444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45979.709860069444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45979.709860069444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45979.709860069444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45979.709860069444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45979.709860069444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45979.709860069444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45979.709860069444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45979.709860069444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45979.709860069444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45979.709860069444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45979.709860069444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45979.709860069444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45979.709860069444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45979.709860069444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45979.709860069444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45979.709860069444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45979.709860069444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45979.709860069444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45979.709860069444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45979.709860069444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45979.709860069444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45979.709860069444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45979.709860069444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45979.709860069444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45979.709860069444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45979.709860069444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45979.709860069444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45979.709860069444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45979.709860069444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45979.709860069444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45979.709860069444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45979.709860069444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45979.709860069444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45979.709860069444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45979.709860069444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45979.709860069444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45979.709860069444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45979.709860069444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45979.709860069444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45979.709860069444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45979.709860069444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45979.709860069444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45979.709860069444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45979.709860069444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45979.709860069444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45979.709860069444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45979.709860069444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154.71002210648294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0.11540405092819128</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45979.709860069444</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40" t="str">
        <f>IFERROR(VLOOKUP(D6,DB!A:K,11,0),"")</f>
        <v/>
      </c>
      <c r="C6" s="18"/>
      <c r="D6" s="18"/>
      <c r="E6" s="102"/>
      <c r="F6" s="103"/>
      <c r="G6" s="104">
        <f ca="1">IFERROR(NOW()-F6,"-")</f>
        <v>45979.709860069444</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45979.709860069444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45979.709860069444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45979.709860069444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45979.709860069444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45979.709860069444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45979.709860069444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45979.709860069444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45979.709860069444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45979.709860069444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45979.709860069444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45979.709860069444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45979.709860069444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45979.709860069444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45979.709860069444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45979.709860069444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45979.709860069444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45979.709860069444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45979.709860069444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45979.709860069444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45979.709860069444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45979.709860069444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45979.709860069444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45979.709860069444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45979.709860069444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45979.709860069444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45979.709860069444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45979.709860069444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45979.709860069444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45979.709860069444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45979.709860069444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45979.709860069444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45979.709860069444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45979.709860069444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45979.709860069444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45979.709860069444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45979.709860069444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45979.709860069444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45979.709860069444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45979.709860069444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45979.709860069444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45979.709860069444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45979.709860069444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45979.709860069444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45979.709860069444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45979.709860069444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45979.709860069444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45979.709860069444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45979.709860069444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45979.709860069444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45979.709860069444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45979.709860069444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45979.709860069444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45979.709860069444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45979.709860069444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45979.709860069444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45979.709860069444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45979.709860069444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45979.709860069444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45979.709860069444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45979.709860069444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45979.709860069444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45979.709860069444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45979.709860069444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45979.709860069444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45979.709860069444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45979.709860069444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45979.709860069444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45979.709860069444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45979.709860069444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45979.709860069444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45979.709860069444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45979.709860069444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45979.709860069444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45979.709860069444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45979.709860069444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45979.709860069444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45979.709860069444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45979.709860069444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45979.709860069444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45979.709860069444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45979.709860069444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45979.709860069444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45979.709860069444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45979.709860069444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45979.709860069444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45979.709860069444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45979.709860069444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45979.709860069444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45979.709860069444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45979.709860069444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45979.709860069444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45979.709860069444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45979.709860069444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45979.709860069444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45979.709860069444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45979.709860069444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45979.709860069444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45979.709860069444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45979.709860069444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45979.709860069444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45979.709860069444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45979.709860069444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45979.709860069444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45979.709860069444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45979.709860069444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45979.709860069444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45979.709860069444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45979.709860069444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45979.709860069444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45979.709860069444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45979.709860069444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45979.709860069444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45979.709860069444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45979.709860069444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45979.709860069444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45979.709860069444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45979.709860069444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45979.709860069444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45979.709860069444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45979.709860069444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45979.709860069444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45979.709860069444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45979.709860069444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45979.709860069444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45979.709860069444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45979.709860069444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45979.709860069444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45979.709860069444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45979.709860069444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45979.709860069444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45979.709860069444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45979.709860069444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45979.709860069444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45979.709860069444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45979.709860069444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45979.709860069444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45979.709860069444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45979.709860069444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45979.709860069444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45979.709860069444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45979.709860069444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45979.709860069444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45979.709860069444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45979.709860069444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45979.709860069444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45979.709860069444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45979.709860069444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45979.709860069444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45979.709860069444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45979.709860069444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45979.709860069444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45979.709860069444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45979.709860069444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45979.709860069444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45979.709860069444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45979.709860069444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45979.709860069444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45979.709860069444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45979.709860069444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45979.709860069444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45979.709860069444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45979.709860069444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45979.709860069444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45979.709860069444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45979.709860069444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45979.709860069444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45979.709860069444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45979.709860069444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45979.709860069444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45979.709860069444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45979.709860069444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45979.709860069444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45979.709860069444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45979.709860069444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45979.709860069444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45979.709860069444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45979.709860069444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45979.709860069444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45979.709860069444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45979.709860069444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45979.709860069444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45979.709860069444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45979.709860069444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45979.709860069444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45979.709860069444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45979.709860069444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45979.709860069444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45979.709860069444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45979.709860069444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45979.709860069444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45979.709860069444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45979.709860069444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45979.709860069444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45979.709860069444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45979.709860069444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45979.709860069444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45979.709860069444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45979.709860069444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45979.709860069444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45979.709860069444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45979.709860069444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45979.709860069444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45979.709860069444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45979.709860069444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45979.709860069444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45979.709860069444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45979.709860069444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45979.709860069444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45979.709860069444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45979.709860069444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45979.709860069444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45979.709860069444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45979.709860069444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45979.709860069444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45979.709860069444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45979.709860069444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45979.709860069444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45979.709860069444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45979.709860069444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45979.709860069444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45979.709860069444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45979.709860069444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45979.709860069444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45979.709860069444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45979.709860069444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45979.709860069444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45979.709860069444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45979.709860069444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45979.709860069444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45979.709860069444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45979.709860069444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45979.709860069444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45979.709860069444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45979.709860069444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45979.709860069444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45979.709860069444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45979.709860069444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45979.709860069444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45979.709860069444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45979.709860069444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45979.709860069444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45979.709860069444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45979.709860069444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45979.709860069444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45979.709860069444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45979.709860069444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45979.709860069444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45979.709860069444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45979.709860069444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45979.709860069444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45979.709860069444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45979.709860069444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45979.709860069444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45979.709860069444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45979.709860069444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45979.709860069444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45979.709860069444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45979.709860069444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45979.709860069444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45979.709860069444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45979.709860069444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45979.709860069444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45979.709860069444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45979.709860069444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45979.709860069444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45979.709860069444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45979.709860069444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45979.709860069444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45979.709860069444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45979.709860069444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45979.709860069444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45979.709860069444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45979.709860069444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45979.709860069444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45979.709860069444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45979.709860069444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45979.709860069444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45979.709860069444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45979.709860069444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45979.709860069444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45979.709860069444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45979.709860069444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45979.709860069444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45979.709860069444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45979.709860069444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45979.709860069444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45979.709860069444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45979.709860069444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45979.709860069444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45979.709860069444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45979.709860069444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45979.709860069444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45979.709860069444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45979.709860069444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45979.709860069444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45979.709860069444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45979.709860069444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45979.709860069444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45979.709860069444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45979.709860069444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45979.709860069444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45979.709860069444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45979.709860069444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45979.709860069444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45979.709860069444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45979.709860069444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45979.709860069444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45979.709860069444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45979.709860069444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45979.709860069444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45979.709860069444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45979.709860069444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45979.709860069444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45979.709860069444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45979.709860069444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45979.709860069444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45979.709860069444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45979.709860069444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45979.709860069444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45979.709860069444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45979.709860069444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45979.709860069444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45979.709860069444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45979.709860069444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45979.709860069444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45979.709860069444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45979.709860069444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45979.709860069444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45979.709860069444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45979.709860069444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45979.709860069444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45979.709860069444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45979.709860069444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45979.709860069444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45979.709860069444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45979.709860069444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45979.709860069444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45979.709860069444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45979.709860069444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45979.709860069444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45979.709860069444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45979.709860069444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45979.709860069444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45979.709860069444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45979.709860069444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45979.709860069444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45979.709860069444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45979.709860069444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45979.709860069444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45979.709860069444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45979.709860069444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45979.709860069444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45979.709860069444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45979.709860069444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45979.709860069444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45979.709860069444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45979.709860069444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45979.709860069444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45979.709860069444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45979.709860069444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45979.709860069444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45979.709860069444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45979.709860069444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45979.709860069444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45979.709860069444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45979.709860069444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45979.709860069444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45979.709860069444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45979.709860069444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45979.709860069444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45979.709860069444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45979.709860069444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45979.709860069444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45979.709860069444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45979.709860069444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45979.709860069444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45979.709860069444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45979.709860069444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45979.709860069444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45979.709860069444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45979.709860069444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45979.709860069444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45979.709860069444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45979.709860069444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45979.709860069444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45979.709860069444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45979.709860069444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45979.709860069444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45979.709860069444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45979.709860069444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45979.709860069444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45979.709860069444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45979.709860069444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45979.709860069444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45979.709860069444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45979.709860069444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45979.709860069444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45979.709860069444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45979.709860069444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45979.709860069444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45979.709860069444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45979.709860069444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45979.709860069444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45979.709860069444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45979.709860069444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45979.709860069444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45979.709860069444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45979.709860069444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45979.709860069444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45979.709860069444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45979.709860069444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45979.709860069444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45979.709860069444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45979.709860069444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45979.709860069444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45979.709860069444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45979.709860069444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45979.709860069444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45979.709860069444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45979.709860069444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45979.709860069444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45979.709860069444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45979.709860069444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45979.709860069444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45979.709860069444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45979.709860069444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45979.709860069444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45979.709860069444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45979.709860069444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45979.709860069444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45979.709860069444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45979.709860069444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45979.709860069444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45979.709860069444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45979.709860069444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45979.709860069444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45979.709860069444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45979.709860069444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45979.709860069444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45979.709860069444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45979.709860069444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45979.709860069444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45979.709860069444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45979.709860069444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45979.709860069444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45979.709860069444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45979.709860069444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45979.709860069444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45979.709860069444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45979.709860069444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45979.709860069444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45979.709860069444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45979.709860069444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45979.709860069444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45979.709860069444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45979.709860069444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45979.709860069444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45979.709860069444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45979.709860069444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45979.709860069444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45979.709860069444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45979.709860069444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45979.709860069444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45979.709860069444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45979.709860069444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45979.709860069444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45979.709860069444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45979.709860069444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45979.709860069444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45979.709860069444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45979.709860069444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45979.709860069444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45979.709860069444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45979.709860069444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45979.709860069444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45979.709860069444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45979.709860069444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45979.709860069444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45979.709860069444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45979.709860069444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45979.709860069444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45979.709860069444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45979.709860069444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45979.709860069444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45979.709860069444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45979.709860069444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45979.709860069444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45979.709860069444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45979.709860069444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45979.709860069444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45979.709860069444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45979.709860069444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45979.709860069444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45979.709860069444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45979.709860069444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45979.709860069444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45979.709860069444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45979.709860069444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45979.709860069444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45979.709860069444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45979.709860069444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45979.709860069444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45979.709860069444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45979.709860069444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45979.709860069444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45979.709860069444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45979.709860069444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45979.709860069444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45979.709860069444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45979.709860069444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45979.709860069444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45979.709860069444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45979.709860069444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45979.709860069444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45979.709860069444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45979.709860069444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45979.709860069444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45979.709860069444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45979.709860069444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45979.709860069444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45979.709860069444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45979.709860069444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45979.709860069444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45979.709860069444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45979.709860069444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45979.709860069444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45979.709860069444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45979.709860069444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45979.709860069444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45979.709860069444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45979.709860069444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45979.709860069444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45979.709860069444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45979.709860069444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45979.709860069444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45979.709860069444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45979.709860069444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45979.709860069444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45979.709860069444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45979.709860069444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45979.709860069444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45979.709860069444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45979.709860069444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45979.709860069444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45979.709860069444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45979.709860069444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45979.709860069444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45979.709860069444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45979.709860069444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45979.709860069444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45979.709860069444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45979.709860069444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45979.709860069444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45979.709860069444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45979.709860069444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45979.709860069444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45979.709860069444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45979.709860069444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45979.709860069444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45979.709860069444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45979.709860069444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45979.709860069444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45979.709860069444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45979.709860069444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45979.709860069444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45979.709860069444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45979.709860069444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45979.709860069444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45979.709860069444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45979.709860069444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45979.709860069444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45979.709860069444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45979.709860069444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45979.709860069444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45979.709860069444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45979.709860069444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45979.709860069444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45979.709860069444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45979.709860069444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45979.709860069444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45979.709860069444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45979.709860069444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45979.709860069444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45979.709860069444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45979.709860069444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45979.709860069444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45979.709860069444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45979.709860069444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45979.709860069444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45979.709860069444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45979.709860069444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45979.709860069444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45979.709860069444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45979.709860069444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45979.709860069444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45979.709860069444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45979.709860069444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45979.709860069444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45979.709860069444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45979.709860069444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45979.709860069444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45979.709860069444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45979.709860069444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45979.709860069444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45979.709860069444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45979.709860069444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45979.709860069444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45979.709860069444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45979.709860069444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45979.709860069444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45979.709860069444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45979.709860069444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45979.709860069444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45979.709860069444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45979.709860069444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45979.709860069444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45979.709860069444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45979.709860069444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45979.709860069444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45979.709860069444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45979.709860069444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45979.709860069444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45979.709860069444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45979.709860069444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45979.709860069444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45979.709860069444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45979.709860069444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45979.709860069444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45979.709860069444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45979.709860069444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45979.709860069444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45979.709860069444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45979.709860069444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45979.709860069444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45979.709860069444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45979.709860069444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45979.709860069444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45979.709860069444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45979.709860069444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45979.709860069444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45979.709860069444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45979.709860069444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45979.709860069444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45979.709860069444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45979.709860069444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45979.709860069444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45979.709860069444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45979.709860069444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45979.709860069444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45979.709860069444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45979.709860069444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45979.709860069444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45979.709860069444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45979.709860069444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45979.709860069444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45979.709860069444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45979.709860069444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45979.709860069444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45979.709860069444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45979.709860069444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45979.709860069444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45979.709860069444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45979.709860069444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45979.709860069444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45979.709860069444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45979.709860069444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45979.709860069444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45979.709860069444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45979.709860069444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45979.709860069444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45979.709860069444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45979.709860069444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45979.709860069444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45979.709860069444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45979.709860069444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45979.709860069444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45979.709860069444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45979.709860069444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45979.709860069444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45979.709860069444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45979.709860069444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45979.709860069444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45979.709860069444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45979.709860069444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45979.709860069444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45979.709860069444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45979.709860069444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45979.709860069444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45979.709860069444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45979.709860069444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45979.709860069444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45979.709860069444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45979.709860069444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45979.709860069444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45979.709860069444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45979.709860069444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45979.709860069444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45979.709860069444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45979.709860069444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45979.709860069444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45979.709860069444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45979.709860069444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45979.709860069444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45979.709860069444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45979.709860069444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45979.709860069444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45979.709860069444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45979.709860069444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45979.709860069444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45979.709860069444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45979.709860069444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45979.709860069444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45979.709860069444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45979.709860069444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45979.709860069444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45979.709860069444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45979.709860069444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45979.709860069444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45979.709860069444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45979.709860069444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45979.709860069444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45979.709860069444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45979.709860069444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45979.709860069444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45979.709860069444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45979.709860069444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45979.709860069444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45979.709860069444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45979.709860069444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45979.709860069444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45979.709860069444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45979.709860069444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45979.709860069444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45979.709860069444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45979.709860069444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45979.709860069444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45979.709860069444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45979.709860069444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45979.709860069444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45979.709860069444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45979.709860069444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45979.709860069444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45979.709860069444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45979.709860069444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45979.709860069444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45979.709860069444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45979.709860069444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45979.709860069444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45979.709860069444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45979.709860069444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45979.709860069444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45979.709860069444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45979.709860069444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45979.709860069444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45979.709860069444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45979.709860069444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45979.709860069444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45979.709860069444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45979.709860069444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45979.709860069444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45979.709860069444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45979.709860069444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45979.709860069444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45979.709860069444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45979.709860069444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45979.709860069444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45979.709860069444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45979.709860069444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45979.709860069444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45979.709860069444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45979.709860069444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45979.709860069444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45979.709860069444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45979.709860069444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45979.709860069444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45979.709860069444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45979.709860069444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45979.709860069444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45979.709860069444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45979.709860069444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45979.709860069444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45979.709860069444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45979.709860069444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45979.709860069444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45979.709860069444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45979.709860069444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45979.709860069444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45979.709860069444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45979.709860069444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45979.709860069444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45979.709860069444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45979.709860069444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45979.709860069444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45979.709860069444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45979.709860069444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45979.709860069444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45979.709860069444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45979.709860069444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45979.709860069444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45979.709860069444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45979.709860069444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45979.709860069444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45979.709860069444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45979.709860069444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45979.709860069444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45979.709860069444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45979.709860069444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45979.709860069444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45979.709860069444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45979.709860069444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45979.709860069444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45979.709860069444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45979.709860069444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45979.709860069444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45979.709860069444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45979.709860069444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45979.709860069444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45979.709860069444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45979.709860069444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45979.709860069444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45979.709860069444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45979.709860069444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45979.709860069444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45979.709860069444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45979.709860069444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45979.709860069444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45979.709860069444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45979.709860069444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45979.709860069444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45979.709860069444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45979.709860069444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45979.709860069444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45979.709860069444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45979.709860069444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45979.709860069444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45979.709860069444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45979.709860069444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45979.709860069444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45979.709860069444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45979.709860069444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45979.709860069444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45979.709860069444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45979.709860069444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45979.709860069444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45979.709860069444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45979.709860069444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45979.709860069444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45979.709860069444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45979.709860069444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45979.709860069444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45979.709860069444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45979.709860069444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45979.709860069444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45979.709860069444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45979.709860069444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45979.709860069444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45979.709860069444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45979.709860069444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45979.709860069444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45979.709860069444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45979.709860069444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45979.709860069444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45979.709860069444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45979.709860069444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45979.709860069444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45979.709860069444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45979.709860069444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45979.709860069444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45979.709860069444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45979.709860069444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45979.709860069444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45979.709860069444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45979.709860069444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45979.709860069444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45979.709860069444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45979.709860069444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45979.709860069444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45979.709860069444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45979.709860069444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45979.709860069444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45979.709860069444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45979.709860069444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45979.709860069444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45979.709860069444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45979.709860069444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45979.709860069444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45979.709860069444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45979.709860069444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45979.709860069444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45979.709860069444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45979.709860069444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45979.709860069444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45979.709860069444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45979.709860069444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45979.709860069444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45979.709860069444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45979.709860069444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45979.709860069444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45979.709860069444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45979.709860069444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45979.709860069444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45979.709860069444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45979.709860069444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45979.709860069444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45979.709860069444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45979.709860069444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45979.709860069444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45979.709860069444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45979.709860069444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45979.709860069444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45979.709860069444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45979.709860069444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45979.709860069444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45979.709860069444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45979.709860069444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45979.709860069444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45979.709860069444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45979.709860069444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45979.709860069444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45979.709860069444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45979.709860069444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45979.709860069444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45979.709860069444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45979.709860069444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45979.709860069444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45979.709860069444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45979.709860069444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45979.709860069444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45979.709860069444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45979.709860069444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45979.709860069444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45979.709860069444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45979.709860069444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45979.709860069444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45979.709860069444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45979.709860069444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45979.709860069444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45979.709860069444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45979.709860069444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45979.709860069444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45979.709860069444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45979.709860069444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45979.709860069444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45979.709860069444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45979.709860069444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45979.709860069444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45979.709860069444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45979.709860069444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45979.709860069444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45979.709860069444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45979.709860069444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45979.709860069444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45979.709860069444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45979.709860069444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45979.709860069444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45979.709860069444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45979.709860069444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45979.709860069444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45979.709860069444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45979.709860069444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45979.709860069444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45979.709860069444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45979.709860069444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45979.709860069444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45979.709860069444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45979.709860069444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45979.709860069444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45979.709860069444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45979.709860069444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45979.709860069444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45979.709860069444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45979.709860069444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45979.709860069444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45979.709860069444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45979.709860069444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45979.709860069444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45979.709860069444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45979.709860069444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45979.709860069444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45979.709860069444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45979.709860069444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45979.709860069444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45979.709860069444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45979.709860069444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45979.709860069444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45979.709860069444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45979.709860069444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45979.709860069444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45979.709860069444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45979.709860069444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45979.709860069444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45979.709860069444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45979.709860069444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45979.709860069444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45979.709860069444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45979.709860069444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45979.709860069444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45979.709860069444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45979.709860069444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45979.709860069444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45979.709860069444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45979.709860069444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45979.709860069444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45979.709860069444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45979.709860069444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45979.709860069444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45979.709860069444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45979.709860069444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45979.709860069444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45979.709860069444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45979.709860069444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45979.709860069444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45979.709860069444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45979.709860069444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45979.709860069444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45979.709860069444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45979.709860069444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45979.709860069444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45979.709860069444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45979.709860069444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45979.709860069444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45979.709860069444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45979.709860069444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45979.709860069444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45979.709860069444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45979.709860069444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45979.709860069444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45979.709860069444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45979.709860069444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45979.709860069444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45979.709860069444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45979.709860069444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45979.709860069444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45979.709860069444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45979.709860069444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45979.709860069444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45979.709860069444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45979.709860069444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45979.709860069444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45979.709860069444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45979.709860069444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45979.709860069444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45979.709860069444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45979.709860069444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45979.709860069444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45979.709860069444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45979.709860069444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45979.709860069444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45979.709860069444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45979.709860069444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45979.709860069444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45979.709860069444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45979.709860069444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45979.709860069444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45979.709860069444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45979.709860069444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45979.709860069444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45979.709860069444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45979.709860069444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45979.709860069444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45979.709860069444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45979.709860069444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45979.709860069444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45979.709860069444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45979.709860069444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45979.709860069444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45979.709860069444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45979.709860069444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45979.709860069444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45979.709860069444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45979.709860069444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45979.709860069444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45979.709860069444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45979.709860069444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45979.709860069444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45979.709860069444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45979.709860069444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45979.709860069444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45979.709860069444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45979.709860069444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45979.709860069444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45979.709860069444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45979.709860069444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45979.709860069444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45979.709860069444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45979.709860069444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45979.709860069444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45979.709860069444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45979.709860069444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45979.709860069444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45979.709860069444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45979.709860069444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45979.709860069444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45979.709860069444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45979.709860069444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45979.709860069444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45979.709860069444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45979.709860069444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45979.709860069444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45979.709860069444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45979.709860069444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45979.709860069444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45979.709860069444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45979.709860069444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45979.709860069444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45979.709860069444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45979.709860069444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45979.709860069444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45979.709860069444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45979.709860069444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45979.709860069444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45979.709860069444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45979.709860069444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45979.709860069444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45979.709860069444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45979.709860069444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45979.709860069444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45979.709860069444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45979.709860069444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45979.709860069444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45979.709860069444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45979.709860069444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45979.709860069444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45979.709860069444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45979.709860069444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45979.709860069444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45979.709860069444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45979.709860069444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45979.709860069444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45979.709860069444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45979.709860069444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45979.709860069444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45979.709860069444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45979.709860069444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45979.709860069444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45979.709860069444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45979.709860069444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45979.709860069444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45979.709860069444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45979.709860069444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45979.709860069444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45979.709860069444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45979.709860069444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45979.709860069444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45979.709860069444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45979.709860069444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45979.709860069444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45979.709860069444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45979.709860069444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45979.709860069444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45979.709860069444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45979.709860069444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45979.709860069444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45979.709860069444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45979.709860069444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45979.709860069444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45979.709860069444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45979.709860069444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45979.709860069444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45979.709860069444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45979.709860069444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45979.709860069444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45979.709860069444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45979.709860069444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45979.709860069444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45979.709860069444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45979.709860069444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45979.709860069444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276.22914247684821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45979.709860069444</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45979.709860069444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45979.709860069444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45979.709860069444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45979.709860069444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45979.709860069444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45979.709860069444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45979.709860069444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45979.709860069444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45979.709860069444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45979.709860069444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45979.709860069444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45979.709860069444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45979.709860069444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45979.709860069444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45979.709860069444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45979.709860069444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45979.709860069444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45979.709860069444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45979.709860069444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45979.709860069444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45979.709860069444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45979.709860069444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45979.709860069444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45979.709860069444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45979.709860069444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45979.709860069444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45979.709860069444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45979.709860069444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45979.709860069444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45979.709860069444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45979.709860069444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45979.709860069444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45979.709860069444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45979.709860069444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45979.709860069444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45979.709860069444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45979.709860069444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45979.709860069444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45979.709860069444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45979.709860069444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45979.709860069444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45979.709860069444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45979.709860069444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45979.709860069444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45979.709860069444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45979.709860069444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45979.709860069444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45979.709860069444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45979.709860069444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45979.709860069444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45979.709860069444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45979.709860069444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45979.709860069444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45979.709860069444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45979.709860069444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45979.709860069444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45979.709860069444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45979.709860069444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45979.709860069444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45979.709860069444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45979.709860069444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45979.709860069444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45979.709860069444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45979.709860069444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45979.709860069444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45979.709860069444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45979.709860069444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45979.709860069444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45979.709860069444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45979.709860069444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45979.709860069444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45979.709860069444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45979.709860069444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45979.709860069444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45979.709860069444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45979.709860069444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45979.709860069444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45979.709860069444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45979.709860069444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45979.709860069444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45979.709860069444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45979.709860069444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45979.709860069444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45979.709860069444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45979.709860069444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45979.709860069444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45979.709860069444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45979.709860069444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45979.709860069444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45979.709860069444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45979.709860069444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45979.709860069444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45979.709860069444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45979.709860069444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45979.709860069444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45979.709860069444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45979.709860069444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45979.709860069444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45979.709860069444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45979.709860069444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45979.709860069444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45979.709860069444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45979.709860069444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45979.709860069444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45979.709860069444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45979.709860069444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45979.709860069444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45979.709860069444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45979.709860069444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45979.709860069444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45979.709860069444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45979.709860069444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45979.709860069444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45979.709860069444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45979.709860069444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45979.709860069444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45979.709860069444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45979.709860069444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45979.709860069444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45979.709860069444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45979.709860069444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45979.709860069444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45979.709860069444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45979.709860069444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45979.709860069444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45979.709860069444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45979.709860069444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45979.709860069444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45979.709860069444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45979.709860069444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45979.709860069444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45979.709860069444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45979.709860069444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45979.709860069444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45979.709860069444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45979.709860069444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45979.709860069444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45979.709860069444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45979.709860069444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45979.709860069444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45979.709860069444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45979.709860069444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45979.709860069444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45979.709860069444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45979.709860069444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45979.709860069444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45979.709860069444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45979.709860069444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45979.709860069444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45979.709860069444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45979.709860069444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45979.709860069444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45979.709860069444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45979.709860069444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45979.709860069444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45979.709860069444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45979.709860069444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45979.709860069444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45979.709860069444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45979.709860069444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45979.709860069444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45979.709860069444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45979.709860069444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45979.709860069444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45979.709860069444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45979.709860069444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45979.709860069444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45979.709860069444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45979.709860069444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45979.709860069444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45979.709860069444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45979.709860069444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45979.709860069444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45979.709860069444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45979.709860069444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45979.709860069444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45979.709860069444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45979.709860069444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45979.709860069444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45979.709860069444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45979.709860069444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45979.709860069444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45979.709860069444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45979.709860069444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45979.709860069444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45979.709860069444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45979.709860069444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45979.709860069444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45979.709860069444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45979.709860069444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45979.709860069444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45979.709860069444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45979.709860069444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45979.709860069444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45979.709860069444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45979.709860069444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45979.709860069444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45979.709860069444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45979.709860069444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45979.709860069444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45979.709860069444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45979.709860069444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45979.709860069444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45979.709860069444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45979.709860069444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45979.709860069444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45979.709860069444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45979.709860069444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45979.709860069444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45979.709860069444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45979.709860069444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45979.709860069444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45979.709860069444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45979.709860069444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45979.709860069444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45979.709860069444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45979.709860069444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45979.709860069444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45979.709860069444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45979.709860069444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45979.709860069444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45979.709860069444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45979.709860069444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45979.709860069444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45979.709860069444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45979.709860069444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45979.709860069444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45979.709860069444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45979.709860069444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45979.709860069444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45979.709860069444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45979.709860069444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45979.709860069444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45979.709860069444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45979.709860069444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45979.709860069444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45979.709860069444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45979.709860069444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45979.709860069444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45979.709860069444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45979.709860069444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45979.709860069444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45979.709860069444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45979.709860069444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45979.709860069444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45979.709860069444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45979.709860069444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45979.709860069444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45979.709860069444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45979.709860069444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45979.709860069444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45979.709860069444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45979.709860069444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45979.709860069444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45979.709860069444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45979.709860069444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45979.709860069444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45979.709860069444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45979.709860069444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45979.709860069444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45979.709860069444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45979.709860069444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45979.709860069444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45979.709860069444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45979.709860069444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45979.709860069444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45979.709860069444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45979.709860069444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45979.709860069444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45979.709860069444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45979.709860069444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45979.709860069444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45979.709860069444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45979.709860069444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45979.709860069444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45979.709860069444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45979.709860069444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45979.709860069444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45979.709860069444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45979.709860069444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45979.709860069444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45979.709860069444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45979.709860069444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45979.709860069444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45979.709860069444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45979.709860069444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45979.709860069444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45979.709860069444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45979.709860069444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45979.709860069444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45979.709860069444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45979.709860069444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45979.709860069444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45979.709860069444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45979.709860069444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45979.709860069444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45979.709860069444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45979.709860069444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45979.709860069444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45979.709860069444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45979.709860069444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45979.709860069444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45979.709860069444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45979.709860069444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45979.709860069444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45979.709860069444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45979.709860069444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45979.709860069444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45979.709860069444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45979.709860069444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45979.709860069444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45979.709860069444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45979.709860069444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45979.709860069444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45979.709860069444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45979.709860069444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45979.709860069444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45979.709860069444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45979.709860069444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45979.709860069444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45979.709860069444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45979.709860069444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45979.709860069444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45979.709860069444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45979.709860069444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45979.709860069444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45979.709860069444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45979.709860069444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45979.709860069444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45979.709860069444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45979.709860069444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45979.709860069444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45979.709860069444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45979.709860069444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45979.709860069444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45979.709860069444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45979.709860069444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45979.709860069444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45979.709860069444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45979.709860069444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45979.709860069444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45979.709860069444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45979.709860069444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45979.709860069444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45979.709860069444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45979.709860069444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45979.709860069444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45979.709860069444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45979.709860069444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45979.709860069444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45979.709860069444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45979.709860069444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45979.709860069444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45979.709860069444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45979.709860069444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45979.709860069444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45979.709860069444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45979.709860069444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45979.709860069444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45979.709860069444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45979.709860069444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45979.709860069444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45979.709860069444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45979.709860069444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45979.709860069444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45979.709860069444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45979.709860069444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45979.709860069444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45979.709860069444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45979.709860069444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45979.709860069444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45979.709860069444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45979.709860069444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45979.709860069444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45979.709860069444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45979.709860069444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45979.709860069444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45979.709860069444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45979.709860069444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45979.709860069444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45979.709860069444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45979.709860069444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45979.709860069444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45979.709860069444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45979.709860069444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45979.709860069444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45979.709860069444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45979.709860069444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45979.709860069444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45979.709860069444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45979.709860069444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45979.709860069444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45979.709860069444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45979.709860069444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45979.709860069444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45979.709860069444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45979.709860069444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45979.709860069444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45979.709860069444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45979.709860069444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45979.709860069444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45979.709860069444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45979.709860069444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45979.709860069444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45979.709860069444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45979.709860069444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45979.709860069444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45979.709860069444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45979.709860069444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45979.709860069444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45979.709860069444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45979.709860069444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45979.709860069444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45979.709860069444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45979.709860069444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45979.709860069444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45979.709860069444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45979.709860069444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45979.709860069444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45979.709860069444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45979.709860069444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45979.709860069444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45979.709860069444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45979.709860069444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45979.709860069444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45979.709860069444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45979.709860069444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45979.709860069444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45979.709860069444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45979.709860069444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45979.709860069444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45979.709860069444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45979.709860069444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45979.709860069444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45979.709860069444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45979.709860069444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45979.709860069444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45979.709860069444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45979.709860069444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45979.709860069444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45979.709860069444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45979.709860069444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45979.709860069444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45979.709860069444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45979.709860069444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45979.709860069444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45979.709860069444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45979.709860069444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45979.709860069444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45979.709860069444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45979.709860069444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45979.709860069444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45979.709860069444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45979.709860069444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45979.709860069444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45979.709860069444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45979.709860069444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45979.709860069444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45979.709860069444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45979.709860069444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45979.709860069444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45979.709860069444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45979.709860069444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45979.709860069444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45979.709860069444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45979.709860069444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45979.709860069444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45979.709860069444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45979.709860069444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45979.709860069444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45979.709860069444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45979.709860069444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45979.709860069444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45979.709860069444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45979.709860069444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45979.709860069444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45979.709860069444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45979.709860069444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45979.709860069444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45979.709860069444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45979.709860069444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45979.709860069444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45979.709860069444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45979.709860069444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45979.709860069444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45979.709860069444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45979.709860069444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45979.709860069444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45979.709860069444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45979.709860069444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45979.709860069444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45979.709860069444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45979.709860069444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45979.709860069444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45979.709860069444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45979.709860069444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45979.709860069444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45979.709860069444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45979.709860069444</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87.877799884256092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53.520982754627767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31.048748958331998</v>
      </c>
      <c r="H4" s="110">
        <v>45948.661111111112</v>
      </c>
      <c r="I4" s="109" t="str">
        <f>IFERROR(VLOOKUP(D4,DB!A:F,6,0),"")</f>
        <v>SCECO</v>
      </c>
      <c r="J4" s="109" t="str">
        <f>IFERROR(VLOOKUP(D4,DB!A:G,7,0),"")</f>
        <v>Dead</v>
      </c>
      <c r="K4" s="109" t="s">
        <v>39116</v>
      </c>
      <c r="L4" s="109" t="str">
        <f>IFERROR(VLOOKUP(D4,DB!A:I,9,0),"")</f>
        <v>Latis</v>
      </c>
    </row>
    <row r="5" spans="1:13">
      <c r="A5" s="109"/>
      <c r="B5" s="109" t="str">
        <f>IFERROR(VLOOKUP(D5,DB!A:K,11,0),"")</f>
        <v/>
      </c>
      <c r="C5" s="109"/>
      <c r="D5" s="109"/>
      <c r="E5" s="109"/>
      <c r="F5" s="109"/>
      <c r="G5" s="111">
        <f ca="1">IFERROR(NOW()-F5,"")</f>
        <v>45979.709860069444</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45979.709860069444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45979.709860069444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45979.709860069444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45979.709860069444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45979.709860069444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45979.709860069444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45979.709860069444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45979.709860069444</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45979.709860069444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45979.709860069444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45979.709860069444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45979.709860069444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45979.709860069444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45979.709860069444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45979.709860069444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45979.709860069444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45979.709860069444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45979.709860069444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45979.709860069444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45979.709860069444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45979.709860069444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45979.709860069444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45979.709860069444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45979.709860069444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45979.709860069444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45979.709860069444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45979.709860069444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45979.709860069444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45979.709860069444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45979.709860069444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45979.709860069444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45979.709860069444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45979.709860069444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45979.709860069444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45979.709860069444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45979.709860069444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45979.709860069444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45979.709860069444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45979.709860069444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45979.709860069444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45979.709860069444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45979.709860069444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45979.709860069444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45979.709860069444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45979.709860069444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45979.709860069444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45979.709860069444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45979.709860069444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45979.709860069444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45979.709860069444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45979.709860069444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45979.709860069444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45979.709860069444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45979.709860069444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45979.709860069444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45979.709860069444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45979.709860069444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45979.709860069444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45979.709860069444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45979.709860069444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45979.709860069444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45979.709860069444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45979.709860069444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45979.709860069444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45979.709860069444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45979.709860069444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45979.709860069444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45979.709860069444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45979.709860069444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45979.709860069444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45979.709860069444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45979.709860069444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45979.709860069444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45979.709860069444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45979.709860069444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45979.709860069444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45979.709860069444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45979.709860069444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45979.709860069444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45979.709860069444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45979.709860069444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45979.709860069444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45979.709860069444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45979.709860069444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45979.709860069444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45979.709860069444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45979.709860069444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45979.709860069444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45979.709860069444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45979.709860069444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45979.709860069444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45979.709860069444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45979.709860069444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45979.709860069444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45979.709860069444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45979.709860069444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45979.709860069444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45979.709860069444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45979.709860069444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45979.709860069444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45979.709860069444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45979.709860069444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45979.709860069444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45979.709860069444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45979.709860069444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45979.709860069444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45979.709860069444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45979.709860069444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45979.709860069444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45979.709860069444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45979.709860069444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45979.709860069444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45979.709860069444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45979.709860069444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45979.709860069444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45979.709860069444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45979.709860069444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45979.709860069444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45979.709860069444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45979.709860069444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45979.709860069444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45979.709860069444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45979.709860069444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45979.709860069444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45979.709860069444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45979.709860069444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45979.709860069444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45979.709860069444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45979.709860069444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45979.709860069444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45979.709860069444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45979.709860069444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45979.709860069444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45979.709860069444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45979.709860069444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45979.709860069444</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45979.709860069444</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45979.709860069444</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45979.709860069444</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45979.709860069444</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45979.709860069444</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45979.709860069444</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45979.709860069444</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45979.709860069444</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45979.709860069444</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45979.709860069444</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45979.709860069444</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45979.709860069444</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45979.709860069444</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45979.709860069444</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45979.709860069444</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45979.709860069444</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45979.709860069444</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45979.709860069444</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45979.709860069444</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45979.709860069444</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45979.709860069444</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45979.709860069444</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45979.709860069444</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45979.709860069444</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45979.709860069444</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45979.709860069444</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45979.709860069444</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45979.709860069444</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35412</v>
      </c>
      <c r="E2" s="109" t="s">
        <v>39021</v>
      </c>
      <c r="F2" s="121">
        <v>45979.621689814812</v>
      </c>
      <c r="G2" s="104">
        <f t="shared" ref="G2:G43" ca="1" si="0">IFERROR(NOW()-F2,"-")</f>
        <v>8.8170254632132128E-2</v>
      </c>
      <c r="H2" s="121">
        <v>45979.621689814812</v>
      </c>
      <c r="I2" s="119" t="str">
        <f>IFERROR(VLOOKUP(D2,DB!A:F,6,0),"")</f>
        <v>Generator-SG</v>
      </c>
      <c r="J2" s="119" t="str">
        <f>IFERROR(VLOOKUP(D2,DB!A:G,7,0),"")</f>
        <v>Dead</v>
      </c>
      <c r="K2" s="122" t="s">
        <v>39118</v>
      </c>
      <c r="L2" s="123" t="str">
        <f>IFERROR(VLOOKUP(D2,DB!A:I,9,0),"")</f>
        <v>Latis</v>
      </c>
    </row>
    <row r="3" spans="1:16382" ht="31.5" customHeight="1">
      <c r="A3" s="139" t="s">
        <v>39119</v>
      </c>
      <c r="B3" s="119" t="str">
        <f>IFERROR(VLOOKUP(D3,DB!A:K,11,0),"")</f>
        <v>R6</v>
      </c>
      <c r="C3" s="120">
        <v>1</v>
      </c>
      <c r="D3" s="119" t="s">
        <v>34529</v>
      </c>
      <c r="E3" s="109" t="s">
        <v>39021</v>
      </c>
      <c r="F3" s="121">
        <v>45979.624814814815</v>
      </c>
      <c r="G3" s="104">
        <f t="shared" ca="1" si="0"/>
        <v>8.5045254629221745E-2</v>
      </c>
      <c r="H3" s="121">
        <v>45979.624814814815</v>
      </c>
      <c r="I3" s="119" t="str">
        <f>IFERROR(VLOOKUP(D3,DB!A:F,6,0),"")</f>
        <v>Generator-SG</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45979.709860069444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45979.709860069444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45979.709860069444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45979.709860069444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45979.709860069444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45979.709860069444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45979.709860069444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45979.709860069444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45979.709860069444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45979.709860069444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45979.709860069444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45979.709860069444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45979.709860069444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45979.709860069444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45979.709860069444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45979.709860069444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45979.709860069444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45979.709860069444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45979.709860069444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45979.709860069444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45979.709860069444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45979.709860069444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45979.709860069444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45979.709860069444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45979.709860069444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45979.709860069444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45979.709860069444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45979.709860069444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45979.709860069444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45979.709860069444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45979.709860069444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45979.709860069444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45979.709860069444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45979.709860069444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45979.709860069444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45979.709860069444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45979.709860069444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45979.709860069444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45979.709860069444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45979.709860069444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45979.709860069444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45979.709860069444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45979.709860069444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45979.709860069444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45979.709860069444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45979.709860069444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45979.709860069444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45979.709860069444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45979.709860069444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45979.709860069444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45979.709860069444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45979.709860069444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45979.709860069444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45979.709860069444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45979.709860069444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45979.709860069444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45979.709860069444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45979.709860069444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45979.709860069444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45979.709860069444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45979.709860069444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45979.709860069444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45979.709860069444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45979.709860069444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45979.709860069444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45979.709860069444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45979.709860069444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45979.709860069444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45979.709860069444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45979.709860069444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45979.709860069444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45979.709860069444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45979.709860069444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45979.709860069444</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